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codeName="ThisWorkbook" hidePivotFieldList="1"/>
  <mc:AlternateContent xmlns:mc="http://schemas.openxmlformats.org/markup-compatibility/2006">
    <mc:Choice Requires="x15">
      <x15ac:absPath xmlns:x15ac="http://schemas.microsoft.com/office/spreadsheetml/2010/11/ac" url="/Users/drsoller/Desktop/"/>
    </mc:Choice>
  </mc:AlternateContent>
  <xr:revisionPtr revIDLastSave="0" documentId="13_ncr:1_{C4BA0C76-2CEF-A842-AB3C-62EC660C5177}" xr6:coauthVersionLast="47" xr6:coauthVersionMax="47" xr10:uidLastSave="{00000000-0000-0000-0000-000000000000}"/>
  <bookViews>
    <workbookView xWindow="1960" yWindow="1920" windowWidth="32120" windowHeight="15180" tabRatio="370" xr2:uid="{00000000-000D-0000-FFFF-FFFF00000000}"/>
  </bookViews>
  <sheets>
    <sheet name="Introduction" sheetId="15" r:id="rId1"/>
    <sheet name="1" sheetId="1" r:id="rId2"/>
    <sheet name="2" sheetId="2" r:id="rId3"/>
    <sheet name="3" sheetId="3" r:id="rId4"/>
    <sheet name="4" sheetId="4" r:id="rId5"/>
    <sheet name="5" sheetId="5" r:id="rId6"/>
    <sheet name="6" sheetId="6" r:id="rId7"/>
    <sheet name="7" sheetId="7" r:id="rId8"/>
    <sheet name="8" sheetId="8" r:id="rId9"/>
    <sheet name="9" sheetId="9" r:id="rId10"/>
    <sheet name="10" sheetId="13" r:id="rId11"/>
    <sheet name="6data" sheetId="12" state="hidden" r:id="rId12"/>
  </sheets>
  <calcPr calcId="191029"/>
  <pivotCaches>
    <pivotCache cacheId="3"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9" l="1"/>
  <c r="E36" i="9"/>
  <c r="E35" i="9"/>
  <c r="E34" i="9"/>
  <c r="G5" i="8" l="1"/>
  <c r="G4" i="8"/>
  <c r="G3" i="8"/>
  <c r="F2" i="7"/>
  <c r="F1" i="7"/>
  <c r="I3" i="5"/>
  <c r="I2" i="5"/>
  <c r="I1" i="5"/>
  <c r="J3" i="4"/>
  <c r="J2" i="4"/>
  <c r="J1" i="4"/>
  <c r="E3" i="3"/>
  <c r="E2" i="3"/>
  <c r="E1" i="3"/>
  <c r="E3" i="2"/>
  <c r="E2" i="2"/>
  <c r="E1" i="2"/>
  <c r="H2" i="1"/>
  <c r="H1" i="1"/>
</calcChain>
</file>

<file path=xl/sharedStrings.xml><?xml version="1.0" encoding="utf-8"?>
<sst xmlns="http://schemas.openxmlformats.org/spreadsheetml/2006/main" count="835" uniqueCount="276">
  <si>
    <t>Do you conduct peer reviews of geologic maps and their databases, and if so, are they strictly internal, or also can include external reviewers?  What does this process look like?</t>
  </si>
  <si>
    <t>State</t>
  </si>
  <si>
    <t>Yes/No/Mixed</t>
  </si>
  <si>
    <t>Response</t>
  </si>
  <si>
    <t>both</t>
  </si>
  <si>
    <t>Does your State typically release a preliminary publication to the public, then later publish a more polished, final product?</t>
  </si>
  <si>
    <t>When your state publishes a final, peer-reviewed map after releasing a preliminary map, do they keep the preliminary map in circulation or do they deprecate it, or just mark it as superseded?</t>
  </si>
  <si>
    <t>Keep</t>
  </si>
  <si>
    <t>If you just mark the older one as superseded, should NGMDB remove the image from the Product Description Page (PDP)?</t>
  </si>
  <si>
    <t>Yes/No</t>
  </si>
  <si>
    <t>CA</t>
  </si>
  <si>
    <t>DE</t>
  </si>
  <si>
    <t>IL</t>
  </si>
  <si>
    <t>IN</t>
  </si>
  <si>
    <t>AK</t>
  </si>
  <si>
    <t>ME</t>
  </si>
  <si>
    <t>NM</t>
  </si>
  <si>
    <t>NC</t>
  </si>
  <si>
    <t>PA</t>
  </si>
  <si>
    <t>NV</t>
  </si>
  <si>
    <t>TX</t>
  </si>
  <si>
    <t>UT</t>
  </si>
  <si>
    <t>TN</t>
  </si>
  <si>
    <t>NY</t>
  </si>
  <si>
    <t>WA</t>
  </si>
  <si>
    <t>WI</t>
  </si>
  <si>
    <t>VA</t>
  </si>
  <si>
    <t>No</t>
  </si>
  <si>
    <t>Yes</t>
  </si>
  <si>
    <t>Depends</t>
  </si>
  <si>
    <t>No, most superseded pubs can stay in circulation. We would want to let you know separately if something needs to be removed.</t>
  </si>
  <si>
    <t>Not necessarily (agree with PA). Can this be a question handled on a product by product basis?</t>
  </si>
  <si>
    <t>No just mark as superseded and link to new map/pub.</t>
  </si>
  <si>
    <t>No. Superseded maps can have historic value. I support removing pubs labeled as deprecated. (Agree with Tenn)</t>
  </si>
  <si>
    <t>Agree with PA.</t>
  </si>
  <si>
    <t>My opinion is no, but I'm not the PI for mapping and relatively new.</t>
  </si>
  <si>
    <t>Yes, unless we can mark it as an older publication or version</t>
  </si>
  <si>
    <t>IMO, no, shouldn't be removed. Isn't it possible the truth may lie between versions?</t>
  </si>
  <si>
    <t>No. But it would be cool to emphasize the superseded-ness in NGMDB.</t>
  </si>
  <si>
    <t>As long as it's publicly available on the UT website, it is unnecessary to remove it from the NGMDB PDP but should be marked as superseded.</t>
  </si>
  <si>
    <t>Superseded maps can be left as citations. Depreciated maps should be removed.</t>
  </si>
  <si>
    <t>Agree with UT.</t>
  </si>
  <si>
    <t>Keep/Deprecate/Depends</t>
  </si>
  <si>
    <t>Safety-related maps: Older versions are deprecated. Non-safety (mineral resources and RGM): Older versions stay in circulation, superseded.</t>
  </si>
  <si>
    <t>Superseded and keep it available</t>
  </si>
  <si>
    <t>Deprecate</t>
  </si>
  <si>
    <t>Oldee versions are removed from circulation and archived into a separate folder. This allows for users to request this at a later date.</t>
  </si>
  <si>
    <t>We have pubs, not maps, that we've superseded. Both are available but are marked as such. GIS data (pubbed) that's superseded is deprecated.</t>
  </si>
  <si>
    <t>Yes, we keep OFRs available for public download and mark it as superseded.</t>
  </si>
  <si>
    <t>Historically and currently, we deprecate superseded maps on our website. However, we are working on a public STATEMAP collection to make all versions available.</t>
  </si>
  <si>
    <t>CO</t>
  </si>
  <si>
    <t>Most of our maps are open file. Very few go to GM status with full peer review. When maps do get redone we mark them as superseded. Old versions could be cited in other pubs.</t>
  </si>
  <si>
    <t>FL</t>
  </si>
  <si>
    <t>IA</t>
  </si>
  <si>
    <t>mark as superseded and keep it available</t>
  </si>
  <si>
    <t>Keep available, mark as superseded. To me, deprecation is problematic. What if prior version is cited "in the wild"? Why hide the scientific process? Erodes trust IMO.</t>
  </si>
  <si>
    <t>WY</t>
  </si>
  <si>
    <t>In the past, they have been deprecated, but we've been getting requests lately to include historical copies in our map database (Open File Report -&gt; Map Series)</t>
  </si>
  <si>
    <t>We keep all the previous maps in our "book store". I believe the pubs folks try to mark it as superseded, but not sure that has been consistently done.</t>
  </si>
  <si>
    <t>If we have "published" the prelim map in IJES it will stay in circulation. We don't publish maps to IJES without peer review. Interested in ways to note any changes, though.</t>
  </si>
  <si>
    <t>KS</t>
  </si>
  <si>
    <t>Prelim quads are kept in bibliography and linked and can be downloaded, as they were before publication of county map. Nothing changes.</t>
  </si>
  <si>
    <t>The preliminary map stays in circulation and is sometimes superseded.</t>
  </si>
  <si>
    <t>The preliminary map is removed from circulation and the new map is noted as superseding the earlier map.</t>
  </si>
  <si>
    <t>We keep them available, but mark as superseded.</t>
  </si>
  <si>
    <t>We don't keep the preliminary map in circulation</t>
  </si>
  <si>
    <t>we keep it in circulation and mark as superseded.</t>
  </si>
  <si>
    <t>AL</t>
  </si>
  <si>
    <t xml:space="preserve"> No, we don't release preliminary maps. We release only final, reviewed publication maps.</t>
  </si>
  <si>
    <t>Yes, this is our typical workflow for deliverables. Contract deliverables receive a light review prior to being released.</t>
  </si>
  <si>
    <t>prelim products are 24K OFR quads that can be downloaded but we don't promote them. The final product is a county map consisting of the data from those quads.</t>
  </si>
  <si>
    <t>MT</t>
  </si>
  <si>
    <t>we moved away from preliminary maps, found there was no motivation to release a final polished map, people usually moved on to new projects/maps</t>
  </si>
  <si>
    <t>Mixed</t>
  </si>
  <si>
    <t>No.  However, by decoupling the maps from the reports. The maps serve as an advance look at the eventual final report. Most reports are published once, but some of our Open-File or Progress Reports were released as preliminary reports and later superseded by a formal report.</t>
  </si>
  <si>
    <t>Not any more. Prelim versions are a big time/resource sink, add confusing possibility of deprecated versions, and kill motivation for PI to complete final version</t>
  </si>
  <si>
    <t>SHM and RGM: Yes. Tsunami maps: Not yet but soon. Mineral Resources maps: No.</t>
  </si>
  <si>
    <t>Sort of. More formal compendiums can be completed for an area later, but our preliminary maps are considered fully fledged publications in themselves.</t>
  </si>
  <si>
    <t>No, nothing is published until the map is ready for publication. Edits later are versioned and republished</t>
  </si>
  <si>
    <t>Sort of. Most maps are first released as Open-File. Some maps are then re-released as Map Series  post peer review, but that is less common due to funding limitations.</t>
  </si>
  <si>
    <t>Yes, but our preliminary definition might be different??</t>
  </si>
  <si>
    <t>No. Just final published product (unless authors abandon pubs, then they may go to a "gray literature' page "as-is" with disclaimers.</t>
  </si>
  <si>
    <t>We release most of these as OFRs (data to public) before Map series (final data to the public). Contract deliverables are NOT public. All published data is public, even if superseded.</t>
  </si>
  <si>
    <t>We get a OF-GM released which is as polished as it can be without external peer review. We prefer to move on and not continue working on maps after the deadline.</t>
  </si>
  <si>
    <t>More recently, we have been releasing prelim maps as OFRs and making available through webstore. Once they have gone through formal pub process they will be re-released.</t>
  </si>
  <si>
    <t>Kinda. Submit prelim deliverables for STATEMAP/Coalition then work to a final published map within Indiana Journal of Earth Science (IJES) for full public release.</t>
  </si>
  <si>
    <t xml:space="preserve"> Sort of...  We submit the "Draft Open File" map when the STATEMAP deliverable is due (Preliminary) and then finalize the GIS product and release the package</t>
  </si>
  <si>
    <t>No. We primarily publish OFMs (Preliminary-Soller defined) for the public. The map could be compiled into a more formal and polished publication later.</t>
  </si>
  <si>
    <t>Currently only internally reviewed.  We are working to partner with neighboring states (AL) to expand our review process to include external reviewers.</t>
  </si>
  <si>
    <t>Yes, internal peer review by staff (3+). Sometimes external as needed. Review of databases is still a work in progress (Only recently producing GEMS, and only Level II so far)</t>
  </si>
  <si>
    <t>Yes to internal peer review. External review is sometimes called for, but we have a hard time finding suitable reviewers.</t>
  </si>
  <si>
    <t>Peer review for our OF-GM products are internal and is done by the GIS team, we all have geology degrees. GM's get external peer review, so it depends.</t>
  </si>
  <si>
    <t>includes 3-4 internal reviewers and 1-2 external reviewers for our publication map pdfs. Internal reviews of our GIS files.</t>
  </si>
  <si>
    <t>internal peer review unless we have an appropriate outside reviewer that we can consult (retired staff, UIowa faculty collaborator, etc.)</t>
  </si>
  <si>
    <t>some maps are internal review only and are issued as "Open-File".  Some maps get external peer review and then become "Geologic Maps".  Databases are internal review only.</t>
  </si>
  <si>
    <t>We conduct peer reviews of map layouts and have yet to conduct peer review of databases (those get GIS review). Peer review can include internal and external reviewers. Map Review is 1-review approval, 2-cartographic review, 3-peer review, 4-editorial review, 5-admin review, 6-final look by cartography, author, editor, supervisor.</t>
  </si>
  <si>
    <t>We use both external and internal reviewers   formal series must have both. The scientific review usually happens on a PDF.we have a somewhat formal internal QC process for digital databases (hoping to hire someone soon to do this as their primary task)</t>
  </si>
  <si>
    <t>1-Author review 2-Internal peer review by 2 different subject experts 3-Technical editing, formatting, cartography, layout (some geology) 4-GIS review 5-Final review (2+3) Total: 6 reviewers</t>
  </si>
  <si>
    <t>We do limited internal review for Open-file maps. And full peer review by both internal and external for Map series. Internal digital review only when data will be released.</t>
  </si>
  <si>
    <t>Maps are peer-reviewed, internal and external. Review of GIS data is currently less formal.</t>
  </si>
  <si>
    <t>mCurrently we have an in-house review of fellow geologists since our survey is only 5 people and all are field geologist with no GIS support. Our maps go through at least two people. GIS databases are currently only reviewed by myself. Databases are made using a multi step process and GeMS compliant</t>
  </si>
  <si>
    <t>A final review comes during compilation of USGS GeMS submission package and public download package ...1 Author review; 2 Internal (Deputy and/or Director or others) and External (sometimes USGS or other relevant folks); External cartographer contractor ...</t>
  </si>
  <si>
    <t>We use external and internal reviewers for our geologic maps. 3 total, 1 month to review after internal review by the science staff and the DGS editor.</t>
  </si>
  <si>
    <t>All publications are subject to the publication review process. Formal series undergo internal review at a minimum. External review may required. always has internal review and sometimes has external review. GIS datasets has so far been internal review only.</t>
  </si>
  <si>
    <t>Internally review both the map and the database</t>
  </si>
  <si>
    <t>Our Open File Reports are peer reviewed internally, are Map Series are peer reviewed internally and externally</t>
  </si>
  <si>
    <t>Geologic maps get an internal peer review. Plate and pamphlet are printed and available to all in-person staff for a week. And we place files on the network for virtual peeps. Other map-based pubs get external, formal peer review stewarded by our editors before the week-long fatal-error check by all Survey staff and management.</t>
  </si>
  <si>
    <t>We conduct internal review of OFMs. External review required for the higher level of publication. GIS review is only done by the author--we don't have GIS staff.</t>
  </si>
  <si>
    <t>we have a scale-dependent review document for reviewing the digital GIS data by two different employees, edits returned to mapper then sent to second reviewer
Then we have two to three rounds of reviews internally for deliverable maps, and it's meant to be an iterative process.Formal publication requires field review and external review before it is issued a publication number.</t>
  </si>
  <si>
    <t xml:space="preserve">Mixture of internal and external depending upon the topic and type of publication.
Regional Geologic Maps: peer review is strictly internal on PRELIMINARY RGMs, while RGMs published into a formal series typically include external review.RGM Process internal: GIS data - GIS staff (data focused) and possibly other SMEs. RGM Process external: basically the same as internal, just adds another layer of review and response.
</t>
  </si>
  <si>
    <t>How many states consider their GIS datasets (statewide or otherwise) to be separate publications in their own right? (i.e., it has a series name/number)</t>
  </si>
  <si>
    <t>Yes/No/Depends</t>
  </si>
  <si>
    <t>Same pub. Map PDF and database have the same pub number.</t>
  </si>
  <si>
    <t>GIS datasets do NOT have their own Pub ID, except Mineral Resources datasets sometimes do.</t>
  </si>
  <si>
    <t>Still TBD. Not as of now. Digital data is available through data download page, but does not have a "pub number"</t>
  </si>
  <si>
    <t>Our GIS data, reports, and map sheets are all considered one publication, no matter how much people want to treat them differently.</t>
  </si>
  <si>
    <t>not (yet) an issue w/ Statemap ... we have done "split" publications that are online maps *and* GIS data downloads each having its own landing page (but cross-linked)</t>
  </si>
  <si>
    <t>we do not, generally. The Map PDF and GDB are each "resources" served under a single "publication" umbrella. Can be more resources too: tables, supp mat, etc</t>
  </si>
  <si>
    <t>GIS data that correspond to geol maps are part of the map publication--our publication "package" contains all the PDFs, GIS data, and ancillary files. Considering a data series/report/rele</t>
  </si>
  <si>
    <t>Different products derived from 1 map publication (Print, PDF, GeoTIFF, KMZ, Appendices, Supplemental data, Shapefiles, GeMS gdb, Map Service)</t>
  </si>
  <si>
    <t>We are currently publishing the GIS data and map together.</t>
  </si>
  <si>
    <t>currently they are separate since we do not have a device to publish out GIS data, they will eventually be linked to its Map and Chart Series pub</t>
  </si>
  <si>
    <t>we need to develop a policy on this.</t>
  </si>
  <si>
    <t>For individual sheets, the GIS and cartographic product go together. We are still working on how to properly publish our seamless databases.</t>
  </si>
  <si>
    <t>Sort of... our metadata shows the GIS is a separate series but usually is paired with the map pub. Series is not formally recognized. Working toward clear policy on this.</t>
  </si>
  <si>
    <t>our GeMS package is released as part of the publication under the same Pub Code</t>
  </si>
  <si>
    <t>Yes. We version them and show the date last updated in the citation. Authorship depends on lots of factors.</t>
  </si>
  <si>
    <t>we would use the same name, but they are available in different places. This is probably something we need to consider.</t>
  </si>
  <si>
    <t>Not really sure on this one. We have published "digital information" series in the past related to GIS data/interactive maps, etc. With new publishing in IJES we are including the GIS. data with the map and the entire landing page gets a DOI. This is an interesting question for us.</t>
  </si>
  <si>
    <t>Recently we've internally been treating the GIS as separate publications, but not sure if there is an official position at the UT-BEG on this.</t>
  </si>
  <si>
    <t>GIS daasets used to create maps are combined with the associated map product and not a separate pub.  Raw, uninterpreted datasets are released as a separate pub.t</t>
  </si>
  <si>
    <t>Not yet</t>
  </si>
  <si>
    <t>Currently we do not. If we find a need for it going forward we would create a series to accommodate.</t>
  </si>
  <si>
    <t>Do your published geologic maps include a graphic and a database?  (could be a single or two separate publications)</t>
  </si>
  <si>
    <t>Canada</t>
  </si>
  <si>
    <t>Canadian Geoscience Maps undergo 1 internal peer review, a scientific edited (internally), and the map and GIS data are both reviewed by Carto group.</t>
  </si>
  <si>
    <t>no, we go direct to final ...</t>
  </si>
  <si>
    <t>map and data are published together, in one zip file.</t>
  </si>
  <si>
    <t>yes, a print-rez PDF and a GIS_Data directory with relevant GIS files ...</t>
  </si>
  <si>
    <t>we publish a map PDF, MXD, and geodatabase.</t>
  </si>
  <si>
    <t>Not really.</t>
  </si>
  <si>
    <t>Yes, our publications include a cartographic layout PDF and gdb.</t>
  </si>
  <si>
    <t>Yes, we are publishing the GeMS package which includes the finished map PDF and database as one pub.</t>
  </si>
  <si>
    <t>Our published geologic maps include a graphic (PDF) and a database (GDB). All ONE publication.</t>
  </si>
  <si>
    <t>Yes a graphic and an associated GIS dataset.</t>
  </si>
  <si>
    <t>Not at present, though this could change.</t>
  </si>
  <si>
    <t>We only publish the OFM as a PDF and the GDB is not served. Internally I have been "publishing" the GeMS GDB package and other supporting material on a dataverse.</t>
  </si>
  <si>
    <t>most pubs have both a map PDF and database. Geodatabase only pubs do not have a map graphic/PDF.</t>
  </si>
  <si>
    <t>Published maps are available as PDF only in our webstore. If GIS data is available the customer can request it.</t>
  </si>
  <si>
    <t>Yes. graphic and database as single publication</t>
  </si>
  <si>
    <t>Always a graphic. Usually with dataset but we sometimes have reason to withhold; will share on request (Public Request Act/FOIA).</t>
  </si>
  <si>
    <t>Yes. combined as a single publication</t>
  </si>
  <si>
    <t>not yet, hopefully soon. The Map Report, PDF and GIS Database will be under one another and indented for download</t>
  </si>
  <si>
    <t>Maps are always as a PDF. Databases are so far only for Map Series pubs. We are considering also including databases for Open-file as well.</t>
  </si>
  <si>
    <t>Yes moving forward we will be publishing the map and database together.</t>
  </si>
  <si>
    <t>Yes. Not all published maps have a database available but most do.</t>
  </si>
  <si>
    <t>Some maps have databases but most don't. Yet.</t>
  </si>
  <si>
    <t>No--they are two different publications: 1) plate and pamphet, and 2) updating a statewide dataset.</t>
  </si>
  <si>
    <t>Going forward, yes. Backfilling databases (L3 GeMS) now for older map pubs.</t>
  </si>
  <si>
    <t>they all do now that we are adhering to GeMS</t>
  </si>
  <si>
    <t>We have our own website for publications and an Open Data site as well.</t>
  </si>
  <si>
    <t xml:space="preserve"> We don't have a way to serve the packages ourselves so we will be relying on NGMDB to serve the data for us.</t>
  </si>
  <si>
    <t>currently we do not have a vehicle for publication of GIS data but it is in the works</t>
  </si>
  <si>
    <t>We do not rely solely upon NGMDB to make geologic publications available to the public.</t>
  </si>
  <si>
    <t>We have our own website at Delaware.</t>
  </si>
  <si>
    <t>No, we do not rely solely on NGMDB. Maps and GIS data (mostly in legacy format) are available for download on the ISGS website.</t>
  </si>
  <si>
    <t>We can give them to the public upon request. We also have some data available on AGOL.</t>
  </si>
  <si>
    <t>We will likely go this route, but still TBD.</t>
  </si>
  <si>
    <t>We have our own website.</t>
  </si>
  <si>
    <t>we have our own Digital Repository managed by our State Library that we link to from our website</t>
  </si>
  <si>
    <t>we have our own website.</t>
  </si>
  <si>
    <t>we have our own hosting mechanisms, but I personally like the NGMDB and plan to also make GIS data available there.</t>
  </si>
  <si>
    <t>has our own website. PaGEODE. www.gis.dcnr.state.pa.us/pageode/</t>
  </si>
  <si>
    <t>No. But we appreciate the extra availability, visibility, etc.</t>
  </si>
  <si>
    <t>GSA places our GIS data products in a few pages on our website, including our geologic mapping page.</t>
  </si>
  <si>
    <t>We serve our own pubs.</t>
  </si>
  <si>
    <t>Has its own hosting vehicle. Appreciate the NGMDB though!</t>
  </si>
  <si>
    <t>All maps and datasets available for download through https://geoscan.nrcan.gc.ca/</t>
  </si>
  <si>
    <t>No, we maintain our own distribution site. the School of Mines also has an open, direct-download "Repository" that we are welcome to use and have slowly been putting pubs there as well …</t>
  </si>
  <si>
    <t>We offer the GeMS gdb + shapefiles as a deliverable on our website. We are currently building a GIS Portal to enhance capabilities</t>
  </si>
  <si>
    <t>We do not serve GIS data for our geologic maps. It is available by request or through NGMDB only.</t>
  </si>
  <si>
    <t>we host our own</t>
  </si>
  <si>
    <t>We use an Indiana University journal which we manage (IJES) for pubs/maps. We plan to use portal for GIS REST and other data distribution but use the journal to assign DOIs through IJES. We also have large SQL databases that might be served through custom user interfaces moving forward.</t>
  </si>
  <si>
    <t>we don't serve GIS databases. Internally we've been putting GIS data on the dataverse to share.</t>
  </si>
  <si>
    <t>we serve our own GIS</t>
  </si>
  <si>
    <t>Are there many cooks in the kitchen, or do you have a single person (e.g., a Librarian) responsible for managing all submissions to the NGMDB including GeMS files (i.e., a single POC)?  Is it a long-term responsibility for that person(s)?</t>
  </si>
  <si>
    <t>Number of people</t>
  </si>
  <si>
    <t>Gems is one, NGMDB is our Archivist. Yes for both.</t>
  </si>
  <si>
    <t>We have several people who are able to submit, currently the Pubs Manager and the Map Production Lead.</t>
  </si>
  <si>
    <t>With a full time survey of just 6 people, Only one person manages all GIS, publications and also conducts lab and field work. No full time GIS staff</t>
  </si>
  <si>
    <t>Two people. Basia does the NGMDB submissions and  Rosemary does the GeMS submissions.</t>
  </si>
  <si>
    <t>Our State Geologist and our GIS Coordinator have access to the NGMDB.  Long-term at this point.</t>
  </si>
  <si>
    <t>A couple of cooks in the kitchen.</t>
  </si>
  <si>
    <t xml:space="preserve"> we have one person who has been doing it forever.</t>
  </si>
  <si>
    <t>One staff member currently manages NGMDB Catalog and GeMS submissions. Yes, it is a long-term responsibility of the position.</t>
  </si>
  <si>
    <t>Long term?</t>
  </si>
  <si>
    <t>Single person.</t>
  </si>
  <si>
    <t>It has typically been one gate-keeper at a time. It is long-term. (That person working closely with the external contracting cartographer to generate the GeMS.)</t>
  </si>
  <si>
    <t>three people: pubs database manager outputting list to be considered for upload, stooge uploading catalog references, and GIS manager uploading GeMS package</t>
  </si>
  <si>
    <t>As of now one person has been entering the "paper" pubs and another is adding the GeMS databases.</t>
  </si>
  <si>
    <t>We have two people who can submit to NGMDB for redundancy. Each GIS tech is responsible for gathering the required files for their maps in the folder Emailing for a login was a hassle to add more people.</t>
  </si>
  <si>
    <t>One primary point of contact with backups (secondary contacts) for redundancy</t>
  </si>
  <si>
    <t>we currently have one for preliminary StateMap quad submissions, and me for everything else. (JD)</t>
  </si>
  <si>
    <t>We have ~2-3 people who can upload, often falls to one person.</t>
  </si>
  <si>
    <t>one person, it is a long-term responsibility baked into the position</t>
  </si>
  <si>
    <t>We have a long-term librarian who uploads all of our pubs. Someone else (mapping supervisor) uploads GeMS files.</t>
  </si>
  <si>
    <t>one person for NGMDB map updates; one for GeMS submittal; both individuals are long-term</t>
  </si>
  <si>
    <t>We have a post production publication team of 3 people + the author to prepare the publication and deliverables. We have 1 person that submits packages to NGMDB</t>
  </si>
  <si>
    <t>we have a single person (bookstore) that manages those NGDB submissions. GeMS submissions is done by the PI Jeff  Paine. Yes I believe that is the future.</t>
  </si>
  <si>
    <t>For now, single person assigned NGMDB update duty.</t>
  </si>
  <si>
    <t>One Statemap geologist and the GISP both manage this responsibility.</t>
  </si>
  <si>
    <t>Do your Survey’s publications have a DOI link or similar?</t>
  </si>
  <si>
    <t>Reponse</t>
  </si>
  <si>
    <t>Not yet, we have ISSNs and ISBNs, working on DOI</t>
  </si>
  <si>
    <t>Planned</t>
  </si>
  <si>
    <t>No, but I would like to work on that.</t>
  </si>
  <si>
    <t>No. But they will soon.</t>
  </si>
  <si>
    <t>varies with the publication.</t>
  </si>
  <si>
    <t>Yes/No/Partially/Planned</t>
  </si>
  <si>
    <t>Partially</t>
  </si>
  <si>
    <t>Currently only formally published maps have a DOI-like link. The STATEMAP Collection we are working on will ensure all maps have a DOI-like link.</t>
  </si>
  <si>
    <t>YES and we are working to assign DOIs to legacy publications as we are making all of our publications available digitally.</t>
  </si>
  <si>
    <t>No but we intend to use DOI in the future.</t>
  </si>
  <si>
    <t>We just started implementing DOI's into all our new publications.</t>
  </si>
  <si>
    <t>Yes, we have DOIs established and linked currently to an ASP URL.</t>
  </si>
  <si>
    <t>In progress. Yes for last 2 years, not yet for prior.</t>
  </si>
  <si>
    <t>Yes, all maps have a DOI as well as Catalogue and ISBN number.</t>
  </si>
  <si>
    <t>Yes, DOI link which links to a Utah version of a PDP</t>
  </si>
  <si>
    <t>yes. has a publication download landing page for each pub</t>
  </si>
  <si>
    <t>yes, working on it I believe</t>
  </si>
  <si>
    <t>No. We currently use the NGMDB page as our best bet for a permalink.</t>
  </si>
  <si>
    <t>No, but we desperately need to.</t>
  </si>
  <si>
    <t>Yes, we have a permalink URL from our Digital Repository at the State Library</t>
  </si>
  <si>
    <t>We are implementing DOIs across our ~1000 publications at the moment, will take until the end of 2023 to complete the process ...</t>
  </si>
  <si>
    <t>Mostly</t>
  </si>
  <si>
    <t>Partly</t>
  </si>
  <si>
    <t>Yes/No/Mostly/Partly/Planned</t>
  </si>
  <si>
    <t>None</t>
  </si>
  <si>
    <t>internal/external/both</t>
  </si>
  <si>
    <t>yes</t>
  </si>
  <si>
    <t>Depends on product</t>
  </si>
  <si>
    <t>internal</t>
  </si>
  <si>
    <t>Internal</t>
  </si>
  <si>
    <t>geologic map only</t>
  </si>
  <si>
    <t>Count of Yes/No/Mostly/Partly/Planned</t>
  </si>
  <si>
    <t>no</t>
  </si>
  <si>
    <t>internal only</t>
  </si>
  <si>
    <t>keep</t>
  </si>
  <si>
    <t>depends</t>
  </si>
  <si>
    <t>deprecate</t>
  </si>
  <si>
    <t>Does your state rely solely upon NGMDB to make their GIS publications available to the public (i.e., they lack a hosting vehicle of their own)?</t>
  </si>
  <si>
    <t>1 person</t>
  </si>
  <si>
    <t>2 people</t>
  </si>
  <si>
    <t>both (mostly depends on the product)</t>
  </si>
  <si>
    <t>3+ people</t>
  </si>
  <si>
    <t>For a new map project, does the scientific content in the GeMS database exactly match what's shown on the map?</t>
  </si>
  <si>
    <t>ID</t>
  </si>
  <si>
    <t>USGS</t>
  </si>
  <si>
    <t>MN</t>
  </si>
  <si>
    <t>CT</t>
  </si>
  <si>
    <t>MO</t>
  </si>
  <si>
    <t>OH</t>
  </si>
  <si>
    <t xml:space="preserve">CT </t>
  </si>
  <si>
    <t>WV</t>
  </si>
  <si>
    <t>KY</t>
  </si>
  <si>
    <t>Since GeMS, yes</t>
  </si>
  <si>
    <t>Count</t>
  </si>
  <si>
    <t xml:space="preserve">Ric </t>
  </si>
  <si>
    <t>"Yes-ish"</t>
  </si>
  <si>
    <r>
      <t xml:space="preserve">Important note: </t>
    </r>
    <r>
      <rPr>
        <sz val="11"/>
        <rFont val="Calibri"/>
        <family val="2"/>
        <scheme val="minor"/>
      </rPr>
      <t>During the discussion sessions, it was remarked that some publications containing life-safety information may not be appropriate to keep in circulation, such as landslide information.</t>
    </r>
  </si>
  <si>
    <t>DMT State Geological Survey Publishing Questionnaire (as of June, 2023)</t>
  </si>
  <si>
    <r>
      <rPr>
        <b/>
        <sz val="11"/>
        <color theme="1"/>
        <rFont val="Calibri"/>
        <family val="2"/>
        <scheme val="minor"/>
      </rPr>
      <t>Important distinction made during discussion:</t>
    </r>
    <r>
      <rPr>
        <sz val="11"/>
        <color theme="1"/>
        <rFont val="Calibri"/>
        <family val="2"/>
        <scheme val="minor"/>
      </rPr>
      <t xml:space="preserve"> The question was trying to get at if a map could be made from the data such that it would match the intent of the parallel publication. There is a full expectation that the data might/will likely contain additional information not shown on the map. </t>
    </r>
  </si>
  <si>
    <t>For the topic "Challenges and approaches for releasing geologic maps, reports, and GIS datasets", this workbook contains responses gained from state geological survey representatives in the discussion sessions at the DMT Lite Virtual Workshop (April 6, 2023) and at the in-person DMT meeting in Anchorage, Alaska (May 20-24, 2023).  Please see https://ngmdb.usgs.gov/Info/dmt/DMT_presentations.html#dmt23lite for related information on this topic.</t>
  </si>
  <si>
    <t>Both discussion sessions were facilitated by Dave Soller (USGS), Mark Yacucci (IL), Jessica Czajkowski (WA), and Rosemary Fasselin (UT).  During DMT Lite, representatives placed their responses into a Google Jamboard, which were later transcribed and summarized into this worksheet.  The DMT meeting discussion in Anchorage yielded some verbal corrections to the original data and captured new responses from state representatives not present at DMT Lite.</t>
  </si>
  <si>
    <t xml:space="preserve">The purpose for gathering this information was to better understand the various ways that state geological surveys prepare, store, host, and maintain their publications, including digital mapping data.  More importantly, the discussions surrounding these questions allowed participants to converge upon a more unified understanding of publishing terms that we tend to use differently within our respective surveys. </t>
  </si>
  <si>
    <t>The worksheet tabs 1 through 10 capture responses to individual questions posed during the meetings.  This worksheet will be amended to include responses to future questions posed during upcoming DMT meetings, which may address topics such as disclaimers, citations, and so forth.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</si>
</sst>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2"/>
      <color theme="1"/>
      <name val="Calibri"/>
      <family val="2"/>
      <scheme val="minor"/>
    </font>
    <font>
      <b/>
      <sz val="11"/>
      <name val="Calibri"/>
      <family val="2"/>
      <scheme val="minor"/>
    </font>
    <font>
      <b/>
      <sz val="12"/>
      <color theme="0"/>
      <name val="Calibri"/>
      <family val="2"/>
      <scheme val="minor"/>
    </font>
    <font>
      <b/>
      <sz val="14"/>
      <color theme="0"/>
      <name val="Calibri"/>
      <family val="2"/>
      <scheme val="minor"/>
    </font>
    <font>
      <sz val="11"/>
      <name val="Calibri"/>
      <family val="2"/>
      <scheme val="minor"/>
    </font>
    <font>
      <b/>
      <sz val="18"/>
      <color theme="4"/>
      <name val="Calibri"/>
      <family val="2"/>
      <scheme val="minor"/>
    </font>
    <font>
      <b/>
      <sz val="18"/>
      <color theme="5"/>
      <name val="Calibri"/>
      <family val="2"/>
      <scheme val="minor"/>
    </font>
    <font>
      <sz val="18"/>
      <color theme="1"/>
      <name val="Calibri"/>
      <family val="2"/>
      <scheme val="minor"/>
    </font>
    <font>
      <sz val="11"/>
      <color theme="1"/>
      <name val="Arial"/>
      <family val="2"/>
    </font>
    <font>
      <b/>
      <sz val="16"/>
      <color theme="2" tint="-0.499984740745262"/>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5">
    <xf numFmtId="0" fontId="0" fillId="0" borderId="0" xfId="0"/>
    <xf numFmtId="0" fontId="0" fillId="0" borderId="0" xfId="0" applyAlignment="1">
      <alignment wrapText="1"/>
    </xf>
    <xf numFmtId="0" fontId="1" fillId="0" borderId="0" xfId="0" applyFont="1"/>
    <xf numFmtId="0" fontId="1" fillId="0" borderId="0" xfId="0" applyFont="1" applyAlignment="1">
      <alignment wrapText="1"/>
    </xf>
    <xf numFmtId="0" fontId="1" fillId="0" borderId="0" xfId="0" applyFont="1" applyAlignment="1">
      <alignment horizontal="center" wrapText="1"/>
    </xf>
    <xf numFmtId="0" fontId="0" fillId="0" borderId="0" xfId="0" pivotButton="1"/>
    <xf numFmtId="0" fontId="5" fillId="0" borderId="0" xfId="0" applyFont="1"/>
    <xf numFmtId="0" fontId="2" fillId="0" borderId="0" xfId="0" applyFont="1"/>
    <xf numFmtId="0" fontId="2" fillId="0" borderId="0" xfId="0" applyFont="1" applyAlignment="1">
      <alignment wrapText="1"/>
    </xf>
    <xf numFmtId="0" fontId="3" fillId="0" borderId="0" xfId="0" applyFont="1"/>
    <xf numFmtId="0" fontId="2"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center" wrapText="1"/>
    </xf>
    <xf numFmtId="0" fontId="0" fillId="0" borderId="0" xfId="0" applyAlignment="1">
      <alignment horizontal="center" wrapText="1"/>
    </xf>
    <xf numFmtId="0" fontId="3" fillId="0" borderId="0" xfId="0" applyFont="1" applyAlignment="1">
      <alignment wrapText="1"/>
    </xf>
    <xf numFmtId="0" fontId="8" fillId="0" borderId="0" xfId="0" applyFont="1"/>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3" fillId="0" borderId="0" xfId="0" applyFont="1" applyAlignment="1">
      <alignment horizontal="center"/>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1" fillId="0" borderId="0" xfId="0" applyFont="1" applyAlignment="1">
      <alignment vertical="center"/>
    </xf>
    <xf numFmtId="0" fontId="12" fillId="0" borderId="0" xfId="0" applyFont="1" applyAlignment="1">
      <alignment horizontal="left" vertical="center" wrapText="1"/>
    </xf>
    <xf numFmtId="0" fontId="13" fillId="0" borderId="0" xfId="0" applyFont="1" applyAlignment="1">
      <alignment horizontal="center"/>
    </xf>
    <xf numFmtId="0" fontId="7" fillId="0" borderId="0" xfId="0" applyFont="1" applyAlignment="1">
      <alignment horizontal="center" wrapText="1"/>
    </xf>
    <xf numFmtId="0" fontId="2" fillId="0" borderId="0" xfId="0" applyFont="1" applyAlignment="1">
      <alignment horizontal="center" wrapText="1"/>
    </xf>
    <xf numFmtId="0" fontId="6" fillId="0" borderId="0" xfId="0" applyFont="1" applyAlignment="1">
      <alignment horizontal="center" wrapText="1"/>
    </xf>
    <xf numFmtId="0" fontId="5" fillId="0" borderId="0" xfId="0"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b="1"/>
              <a:t>Do you conduct peer reviews of geologic maps and their databases, and if so, are they strictly internal, or also can include external reviewers?</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effectLst>
              <a:outerShdw blurRad="50800" dist="38100" dir="2700000" algn="tl" rotWithShape="0">
                <a:prstClr val="black">
                  <a:alpha val="27000"/>
                </a:prstClr>
              </a:outerShdw>
            </a:effectLst>
          </c:spPr>
          <c:dPt>
            <c:idx val="0"/>
            <c:bubble3D val="0"/>
            <c:spPr>
              <a:solidFill>
                <a:schemeClr val="accent1"/>
              </a:solidFill>
              <a:ln w="19050">
                <a:solidFill>
                  <a:schemeClr val="lt1"/>
                </a:solidFill>
              </a:ln>
              <a:effectLst>
                <a:outerShdw blurRad="50800" dist="38100" dir="2700000" algn="tl" rotWithShape="0">
                  <a:prstClr val="black">
                    <a:alpha val="27000"/>
                  </a:prstClr>
                </a:outerShdw>
              </a:effectLst>
            </c:spPr>
            <c:extLst>
              <c:ext xmlns:c16="http://schemas.microsoft.com/office/drawing/2014/chart" uri="{C3380CC4-5D6E-409C-BE32-E72D297353CC}">
                <c16:uniqueId val="{00000001-F6DA-4F39-9B1A-F5AFD9678435}"/>
              </c:ext>
            </c:extLst>
          </c:dPt>
          <c:dPt>
            <c:idx val="1"/>
            <c:bubble3D val="0"/>
            <c:spPr>
              <a:solidFill>
                <a:schemeClr val="accent2"/>
              </a:solidFill>
              <a:ln w="19050">
                <a:solidFill>
                  <a:schemeClr val="lt1"/>
                </a:solidFill>
              </a:ln>
              <a:effectLst>
                <a:outerShdw blurRad="50800" dist="38100" dir="2700000" algn="tl" rotWithShape="0">
                  <a:prstClr val="black">
                    <a:alpha val="27000"/>
                  </a:prstClr>
                </a:outerShdw>
              </a:effectLst>
            </c:spPr>
            <c:extLst>
              <c:ext xmlns:c16="http://schemas.microsoft.com/office/drawing/2014/chart" uri="{C3380CC4-5D6E-409C-BE32-E72D297353CC}">
                <c16:uniqueId val="{00000003-F6DA-4F39-9B1A-F5AFD9678435}"/>
              </c:ext>
            </c:extLst>
          </c:dPt>
          <c:dLbls>
            <c:spPr>
              <a:noFill/>
              <a:ln>
                <a:noFill/>
              </a:ln>
              <a:effectLst/>
            </c:spPr>
            <c:txPr>
              <a:bodyPr rot="0" spcFirstLastPara="1" vertOverflow="ellipsis" vert="horz" wrap="square" lIns="38100" tIns="19050" rIns="38100" bIns="19050" anchor="ctr" anchorCtr="1">
                <a:spAutoFit/>
              </a:bodyPr>
              <a:lstStyle/>
              <a:p>
                <a:pPr>
                  <a:defRPr sz="28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'1'!$G$1:$G$2</c:f>
              <c:strCache>
                <c:ptCount val="2"/>
                <c:pt idx="0">
                  <c:v>internal only</c:v>
                </c:pt>
                <c:pt idx="1">
                  <c:v>both (mostly depends on the product)</c:v>
                </c:pt>
              </c:strCache>
            </c:strRef>
          </c:cat>
          <c:val>
            <c:numRef>
              <c:f>'1'!$H$1:$H$2</c:f>
              <c:numCache>
                <c:formatCode>General</c:formatCode>
                <c:ptCount val="2"/>
                <c:pt idx="0">
                  <c:v>5</c:v>
                </c:pt>
                <c:pt idx="1">
                  <c:v>25</c:v>
                </c:pt>
              </c:numCache>
            </c:numRef>
          </c:val>
          <c:extLst>
            <c:ext xmlns:c16="http://schemas.microsoft.com/office/drawing/2014/chart" uri="{C3380CC4-5D6E-409C-BE32-E72D297353CC}">
              <c16:uniqueId val="{00000000-BE33-4375-9D34-404BC5EBCB8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For a new map project, does the scientific content in the GeMS database exactly match what's shown on the map?</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ln>
              <a:noFill/>
            </a:ln>
            <a:effectLst>
              <a:outerShdw blurRad="50800" dist="38100" dir="2700000" algn="tl" rotWithShape="0">
                <a:prstClr val="black">
                  <a:alpha val="28000"/>
                </a:prstClr>
              </a:outerShdw>
            </a:effectLst>
          </c:spPr>
          <c:dPt>
            <c:idx val="0"/>
            <c:bubble3D val="0"/>
            <c:spPr>
              <a:solidFill>
                <a:schemeClr val="accent1"/>
              </a:solidFill>
              <a:ln w="19050">
                <a:noFill/>
              </a:ln>
              <a:effectLst>
                <a:outerShdw blurRad="50800" dist="38100" dir="2700000" algn="tl" rotWithShape="0">
                  <a:prstClr val="black">
                    <a:alpha val="28000"/>
                  </a:prstClr>
                </a:outerShdw>
              </a:effectLst>
            </c:spPr>
            <c:extLst>
              <c:ext xmlns:c16="http://schemas.microsoft.com/office/drawing/2014/chart" uri="{C3380CC4-5D6E-409C-BE32-E72D297353CC}">
                <c16:uniqueId val="{00000001-95B4-49CC-8FCE-8D2679557549}"/>
              </c:ext>
            </c:extLst>
          </c:dPt>
          <c:dPt>
            <c:idx val="1"/>
            <c:bubble3D val="0"/>
            <c:spPr>
              <a:solidFill>
                <a:schemeClr val="accent2"/>
              </a:solidFill>
              <a:ln w="19050">
                <a:noFill/>
              </a:ln>
              <a:effectLst>
                <a:outerShdw blurRad="50800" dist="38100" dir="2700000" algn="tl" rotWithShape="0">
                  <a:prstClr val="black">
                    <a:alpha val="28000"/>
                  </a:prstClr>
                </a:outerShdw>
              </a:effectLst>
            </c:spPr>
            <c:extLst>
              <c:ext xmlns:c16="http://schemas.microsoft.com/office/drawing/2014/chart" uri="{C3380CC4-5D6E-409C-BE32-E72D297353CC}">
                <c16:uniqueId val="{00000003-95B4-49CC-8FCE-8D2679557549}"/>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bg1"/>
                    </a:solidFill>
                    <a:effectLst>
                      <a:outerShdw blurRad="50800" dist="38100" dir="2700000" algn="tl" rotWithShape="0">
                        <a:prstClr val="black">
                          <a:alpha val="24000"/>
                        </a:prstClr>
                      </a:outerShdw>
                    </a:effectLst>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'10'!$A$3:$A$4</c:f>
              <c:strCache>
                <c:ptCount val="2"/>
                <c:pt idx="0">
                  <c:v>Yes</c:v>
                </c:pt>
                <c:pt idx="1">
                  <c:v>No</c:v>
                </c:pt>
              </c:strCache>
            </c:strRef>
          </c:cat>
          <c:val>
            <c:numRef>
              <c:f>'10'!$B$3:$B$4</c:f>
              <c:numCache>
                <c:formatCode>General</c:formatCode>
                <c:ptCount val="2"/>
                <c:pt idx="0">
                  <c:v>23</c:v>
                </c:pt>
                <c:pt idx="1">
                  <c:v>1</c:v>
                </c:pt>
              </c:numCache>
            </c:numRef>
          </c:val>
          <c:extLst>
            <c:ext xmlns:c16="http://schemas.microsoft.com/office/drawing/2014/chart" uri="{C3380CC4-5D6E-409C-BE32-E72D297353CC}">
              <c16:uniqueId val="{00000000-5E2D-4725-8D33-17B0C3ED1E2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Does your State typically release a preliminary publications to the public, then later publish a more polished, final product?</a:t>
            </a:r>
          </a:p>
        </c:rich>
      </c:tx>
      <c:layout>
        <c:manualLayout>
          <c:xMode val="edge"/>
          <c:yMode val="edge"/>
          <c:x val="0.11345192200656255"/>
          <c:y val="1.8117282195724931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ln>
              <a:noFill/>
            </a:ln>
            <a:effectLst>
              <a:outerShdw blurRad="50800" dist="38100" dir="2700000" algn="tl" rotWithShape="0">
                <a:prstClr val="black">
                  <a:alpha val="24000"/>
                </a:prstClr>
              </a:outerShdw>
            </a:effectLst>
          </c:spPr>
          <c:dPt>
            <c:idx val="0"/>
            <c:bubble3D val="0"/>
            <c:spPr>
              <a:solidFill>
                <a:schemeClr val="accent1"/>
              </a:solidFill>
              <a:ln w="19050">
                <a:noFill/>
              </a:ln>
              <a:effectLst>
                <a:outerShdw blurRad="50800" dist="38100" dir="2700000" algn="tl" rotWithShape="0">
                  <a:prstClr val="black">
                    <a:alpha val="24000"/>
                  </a:prstClr>
                </a:outerShdw>
              </a:effectLst>
            </c:spPr>
            <c:extLst>
              <c:ext xmlns:c16="http://schemas.microsoft.com/office/drawing/2014/chart" uri="{C3380CC4-5D6E-409C-BE32-E72D297353CC}">
                <c16:uniqueId val="{00000001-2A00-4F5C-96C7-55FA6BC4DB4D}"/>
              </c:ext>
            </c:extLst>
          </c:dPt>
          <c:dPt>
            <c:idx val="1"/>
            <c:bubble3D val="0"/>
            <c:spPr>
              <a:solidFill>
                <a:schemeClr val="accent2"/>
              </a:solidFill>
              <a:ln w="19050">
                <a:noFill/>
              </a:ln>
              <a:effectLst>
                <a:outerShdw blurRad="50800" dist="38100" dir="2700000" algn="tl" rotWithShape="0">
                  <a:prstClr val="black">
                    <a:alpha val="24000"/>
                  </a:prstClr>
                </a:outerShdw>
              </a:effectLst>
            </c:spPr>
            <c:extLst>
              <c:ext xmlns:c16="http://schemas.microsoft.com/office/drawing/2014/chart" uri="{C3380CC4-5D6E-409C-BE32-E72D297353CC}">
                <c16:uniqueId val="{00000003-2A00-4F5C-96C7-55FA6BC4DB4D}"/>
              </c:ext>
            </c:extLst>
          </c:dPt>
          <c:dPt>
            <c:idx val="2"/>
            <c:bubble3D val="0"/>
            <c:spPr>
              <a:solidFill>
                <a:schemeClr val="accent3"/>
              </a:solidFill>
              <a:ln w="19050">
                <a:noFill/>
              </a:ln>
              <a:effectLst>
                <a:outerShdw blurRad="50800" dist="38100" dir="2700000" algn="tl" rotWithShape="0">
                  <a:prstClr val="black">
                    <a:alpha val="24000"/>
                  </a:prstClr>
                </a:outerShdw>
              </a:effectLst>
            </c:spPr>
            <c:extLst>
              <c:ext xmlns:c16="http://schemas.microsoft.com/office/drawing/2014/chart" uri="{C3380CC4-5D6E-409C-BE32-E72D297353CC}">
                <c16:uniqueId val="{00000005-2A00-4F5C-96C7-55FA6BC4DB4D}"/>
              </c:ext>
            </c:extLst>
          </c:dPt>
          <c:dLbls>
            <c:spPr>
              <a:noFill/>
              <a:ln>
                <a:noFill/>
              </a:ln>
              <a:effectLst/>
            </c:spPr>
            <c:txPr>
              <a:bodyPr rot="0" spcFirstLastPara="1" vertOverflow="ellipsis" vert="horz" wrap="square" lIns="38100" tIns="19050" rIns="38100" bIns="19050" anchor="ctr" anchorCtr="1">
                <a:spAutoFit/>
              </a:bodyPr>
              <a:lstStyle/>
              <a:p>
                <a:pPr>
                  <a:defRPr sz="2800" b="1" i="0" u="none" strike="noStrike" kern="1200" baseline="0">
                    <a:solidFill>
                      <a:schemeClr val="bg1"/>
                    </a:solidFill>
                    <a:effectLst>
                      <a:outerShdw blurRad="50800" dist="38100" dir="2700000" algn="tl" rotWithShape="0">
                        <a:prstClr val="black">
                          <a:alpha val="24000"/>
                        </a:prstClr>
                      </a:outerShdw>
                    </a:effectLst>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'2'!$D$1:$D$3</c:f>
              <c:strCache>
                <c:ptCount val="3"/>
                <c:pt idx="0">
                  <c:v>Yes</c:v>
                </c:pt>
                <c:pt idx="1">
                  <c:v>Mixed</c:v>
                </c:pt>
                <c:pt idx="2">
                  <c:v>No</c:v>
                </c:pt>
              </c:strCache>
            </c:strRef>
          </c:cat>
          <c:val>
            <c:numRef>
              <c:f>'2'!$E$1:$E$3</c:f>
              <c:numCache>
                <c:formatCode>General</c:formatCode>
                <c:ptCount val="3"/>
                <c:pt idx="0">
                  <c:v>6</c:v>
                </c:pt>
                <c:pt idx="1">
                  <c:v>6</c:v>
                </c:pt>
                <c:pt idx="2">
                  <c:v>20</c:v>
                </c:pt>
              </c:numCache>
            </c:numRef>
          </c:val>
          <c:extLst>
            <c:ext xmlns:c16="http://schemas.microsoft.com/office/drawing/2014/chart" uri="{C3380CC4-5D6E-409C-BE32-E72D297353CC}">
              <c16:uniqueId val="{00000000-7C30-4D72-9825-793A828D44C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When your state publishes a final, peer-reviewed map after releasing a preliminary map, do they keep the preliminary map in circulation or do they deprecate it, or keep</a:t>
            </a:r>
            <a:r>
              <a:rPr lang="en-US" sz="1800" b="1" baseline="0"/>
              <a:t> it but </a:t>
            </a:r>
            <a:r>
              <a:rPr lang="en-US" sz="1800" b="1"/>
              <a:t>mark it as superseded?</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6666666666666666E-2"/>
          <c:y val="0.43222222222222223"/>
          <c:w val="0.93888888888888888"/>
          <c:h val="0.48352653834937298"/>
        </c:manualLayout>
      </c:layout>
      <c:barChart>
        <c:barDir val="col"/>
        <c:grouping val="clustered"/>
        <c:varyColors val="0"/>
        <c:ser>
          <c:idx val="0"/>
          <c:order val="0"/>
          <c:spPr>
            <a:solidFill>
              <a:schemeClr val="accent4">
                <a:lumMod val="75000"/>
              </a:schemeClr>
            </a:solidFill>
            <a:ln>
              <a:noFill/>
            </a:ln>
            <a:effectLst>
              <a:outerShdw blurRad="50800" dist="38100" dir="2700000" algn="tl" rotWithShape="0">
                <a:prstClr val="black">
                  <a:alpha val="29000"/>
                </a:prstClr>
              </a:outerShdw>
            </a:effectLst>
          </c:spPr>
          <c:invertIfNegative val="0"/>
          <c:dPt>
            <c:idx val="0"/>
            <c:invertIfNegative val="0"/>
            <c:bubble3D val="0"/>
            <c:spPr>
              <a:solidFill>
                <a:schemeClr val="accent1">
                  <a:lumMod val="75000"/>
                </a:schemeClr>
              </a:solidFill>
              <a:ln>
                <a:noFill/>
              </a:ln>
              <a:effectLst>
                <a:outerShdw blurRad="50800" dist="38100" dir="2700000" algn="tl" rotWithShape="0">
                  <a:prstClr val="black">
                    <a:alpha val="29000"/>
                  </a:prstClr>
                </a:outerShdw>
              </a:effectLst>
            </c:spPr>
            <c:extLst>
              <c:ext xmlns:c16="http://schemas.microsoft.com/office/drawing/2014/chart" uri="{C3380CC4-5D6E-409C-BE32-E72D297353CC}">
                <c16:uniqueId val="{00000001-65F7-414D-A975-0739A07422DD}"/>
              </c:ext>
            </c:extLst>
          </c:dPt>
          <c:dPt>
            <c:idx val="1"/>
            <c:invertIfNegative val="0"/>
            <c:bubble3D val="0"/>
            <c:spPr>
              <a:solidFill>
                <a:schemeClr val="accent1"/>
              </a:solidFill>
              <a:ln>
                <a:noFill/>
              </a:ln>
              <a:effectLst>
                <a:outerShdw blurRad="50800" dist="38100" dir="2700000" algn="tl" rotWithShape="0">
                  <a:prstClr val="black">
                    <a:alpha val="29000"/>
                  </a:prstClr>
                </a:outerShdw>
              </a:effectLst>
            </c:spPr>
            <c:extLst>
              <c:ext xmlns:c16="http://schemas.microsoft.com/office/drawing/2014/chart" uri="{C3380CC4-5D6E-409C-BE32-E72D297353CC}">
                <c16:uniqueId val="{00000002-65F7-414D-A975-0739A07422DD}"/>
              </c:ext>
            </c:extLst>
          </c:dPt>
          <c:dPt>
            <c:idx val="2"/>
            <c:invertIfNegative val="0"/>
            <c:bubble3D val="0"/>
            <c:spPr>
              <a:solidFill>
                <a:schemeClr val="accent1">
                  <a:lumMod val="40000"/>
                  <a:lumOff val="60000"/>
                </a:schemeClr>
              </a:solidFill>
              <a:ln>
                <a:noFill/>
              </a:ln>
              <a:effectLst>
                <a:outerShdw blurRad="50800" dist="38100" dir="2700000" algn="tl" rotWithShape="0">
                  <a:prstClr val="black">
                    <a:alpha val="29000"/>
                  </a:prstClr>
                </a:outerShdw>
              </a:effectLst>
            </c:spPr>
            <c:extLst>
              <c:ext xmlns:c16="http://schemas.microsoft.com/office/drawing/2014/chart" uri="{C3380CC4-5D6E-409C-BE32-E72D297353CC}">
                <c16:uniqueId val="{00000003-65F7-414D-A975-0739A07422DD}"/>
              </c:ext>
            </c:extLst>
          </c:dPt>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'3'!$D$1:$D$3</c:f>
              <c:strCache>
                <c:ptCount val="3"/>
                <c:pt idx="0">
                  <c:v>keep</c:v>
                </c:pt>
                <c:pt idx="1">
                  <c:v>depends</c:v>
                </c:pt>
                <c:pt idx="2">
                  <c:v>deprecate</c:v>
                </c:pt>
              </c:strCache>
            </c:strRef>
          </c:cat>
          <c:val>
            <c:numRef>
              <c:f>'3'!$E$1:$E$3</c:f>
              <c:numCache>
                <c:formatCode>General</c:formatCode>
                <c:ptCount val="3"/>
                <c:pt idx="0">
                  <c:v>17</c:v>
                </c:pt>
                <c:pt idx="1">
                  <c:v>4</c:v>
                </c:pt>
                <c:pt idx="2">
                  <c:v>2</c:v>
                </c:pt>
              </c:numCache>
            </c:numRef>
          </c:val>
          <c:extLst>
            <c:ext xmlns:c16="http://schemas.microsoft.com/office/drawing/2014/chart" uri="{C3380CC4-5D6E-409C-BE32-E72D297353CC}">
              <c16:uniqueId val="{00000000-65F7-414D-A975-0739A07422DD}"/>
            </c:ext>
          </c:extLst>
        </c:ser>
        <c:dLbls>
          <c:showLegendKey val="0"/>
          <c:showVal val="0"/>
          <c:showCatName val="0"/>
          <c:showSerName val="0"/>
          <c:showPercent val="0"/>
          <c:showBubbleSize val="0"/>
        </c:dLbls>
        <c:gapWidth val="219"/>
        <c:overlap val="-27"/>
        <c:axId val="1689178848"/>
        <c:axId val="1689168864"/>
      </c:barChart>
      <c:catAx>
        <c:axId val="1689178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689168864"/>
        <c:crosses val="autoZero"/>
        <c:auto val="1"/>
        <c:lblAlgn val="ctr"/>
        <c:lblOffset val="100"/>
        <c:noMultiLvlLbl val="0"/>
      </c:catAx>
      <c:valAx>
        <c:axId val="1689168864"/>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1689178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If you keep the older one marked as superseded, should NGMDB remove the image from the Product Description Page (PDP)?</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ln>
              <a:noFill/>
            </a:ln>
            <a:effectLst>
              <a:outerShdw blurRad="50800" dist="38100" dir="2700000" algn="tl" rotWithShape="0">
                <a:prstClr val="black">
                  <a:alpha val="28000"/>
                </a:prstClr>
              </a:outerShdw>
            </a:effectLst>
          </c:spPr>
          <c:dPt>
            <c:idx val="0"/>
            <c:bubble3D val="0"/>
            <c:spPr>
              <a:solidFill>
                <a:schemeClr val="accent1"/>
              </a:solidFill>
              <a:ln w="19050">
                <a:noFill/>
              </a:ln>
              <a:effectLst>
                <a:outerShdw blurRad="50800" dist="38100" dir="2700000" algn="tl" rotWithShape="0">
                  <a:prstClr val="black">
                    <a:alpha val="28000"/>
                  </a:prstClr>
                </a:outerShdw>
              </a:effectLst>
            </c:spPr>
            <c:extLst>
              <c:ext xmlns:c16="http://schemas.microsoft.com/office/drawing/2014/chart" uri="{C3380CC4-5D6E-409C-BE32-E72D297353CC}">
                <c16:uniqueId val="{00000001-0BE9-4B36-8498-7B8DDC4A6795}"/>
              </c:ext>
            </c:extLst>
          </c:dPt>
          <c:dPt>
            <c:idx val="1"/>
            <c:bubble3D val="0"/>
            <c:spPr>
              <a:solidFill>
                <a:schemeClr val="accent2"/>
              </a:solidFill>
              <a:ln w="19050">
                <a:noFill/>
              </a:ln>
              <a:effectLst>
                <a:outerShdw blurRad="50800" dist="38100" dir="2700000" algn="tl" rotWithShape="0">
                  <a:prstClr val="black">
                    <a:alpha val="28000"/>
                  </a:prstClr>
                </a:outerShdw>
              </a:effectLst>
            </c:spPr>
            <c:extLst>
              <c:ext xmlns:c16="http://schemas.microsoft.com/office/drawing/2014/chart" uri="{C3380CC4-5D6E-409C-BE32-E72D297353CC}">
                <c16:uniqueId val="{00000003-0BE9-4B36-8498-7B8DDC4A6795}"/>
              </c:ext>
            </c:extLst>
          </c:dPt>
          <c:dPt>
            <c:idx val="2"/>
            <c:bubble3D val="0"/>
            <c:spPr>
              <a:solidFill>
                <a:schemeClr val="accent3"/>
              </a:solidFill>
              <a:ln w="19050">
                <a:noFill/>
              </a:ln>
              <a:effectLst>
                <a:outerShdw blurRad="50800" dist="38100" dir="2700000" algn="tl" rotWithShape="0">
                  <a:prstClr val="black">
                    <a:alpha val="28000"/>
                  </a:prstClr>
                </a:outerShdw>
              </a:effectLst>
            </c:spPr>
            <c:extLst>
              <c:ext xmlns:c16="http://schemas.microsoft.com/office/drawing/2014/chart" uri="{C3380CC4-5D6E-409C-BE32-E72D297353CC}">
                <c16:uniqueId val="{00000005-0BE9-4B36-8498-7B8DDC4A6795}"/>
              </c:ext>
            </c:extLst>
          </c:dPt>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effectLst>
                      <a:outerShdw blurRad="50800" dist="38100" dir="2700000" algn="tl" rotWithShape="0">
                        <a:prstClr val="black">
                          <a:alpha val="29000"/>
                        </a:prstClr>
                      </a:outerShdw>
                    </a:effectLst>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'4'!$I$1:$I$3</c:f>
              <c:strCache>
                <c:ptCount val="3"/>
                <c:pt idx="0">
                  <c:v>Yes</c:v>
                </c:pt>
                <c:pt idx="1">
                  <c:v>No</c:v>
                </c:pt>
                <c:pt idx="2">
                  <c:v>Depends</c:v>
                </c:pt>
              </c:strCache>
            </c:strRef>
          </c:cat>
          <c:val>
            <c:numRef>
              <c:f>'4'!$J$1:$J$3</c:f>
              <c:numCache>
                <c:formatCode>General</c:formatCode>
                <c:ptCount val="3"/>
                <c:pt idx="0">
                  <c:v>3</c:v>
                </c:pt>
                <c:pt idx="1">
                  <c:v>19</c:v>
                </c:pt>
                <c:pt idx="2">
                  <c:v>1</c:v>
                </c:pt>
              </c:numCache>
            </c:numRef>
          </c:val>
          <c:extLst>
            <c:ext xmlns:c16="http://schemas.microsoft.com/office/drawing/2014/chart" uri="{C3380CC4-5D6E-409C-BE32-E72D297353CC}">
              <c16:uniqueId val="{00000000-24E4-486F-9ECD-6509D4F6AB8B}"/>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b="1"/>
              <a:t>How many states consider their GIS datasets (statewide or otherwise) to be separate publications in their own right? (i.e., it has a series name/number)</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ln>
              <a:noFill/>
            </a:ln>
            <a:effectLst>
              <a:outerShdw blurRad="50800" dist="38100" dir="2700000" algn="tl" rotWithShape="0">
                <a:prstClr val="black">
                  <a:alpha val="25000"/>
                </a:prstClr>
              </a:outerShdw>
            </a:effectLst>
          </c:spPr>
          <c:dPt>
            <c:idx val="0"/>
            <c:bubble3D val="0"/>
            <c:spPr>
              <a:solidFill>
                <a:schemeClr val="accent1"/>
              </a:solidFill>
              <a:ln w="19050">
                <a:noFill/>
              </a:ln>
              <a:effectLst>
                <a:outerShdw blurRad="50800" dist="38100" dir="2700000" algn="tl" rotWithShape="0">
                  <a:prstClr val="black">
                    <a:alpha val="25000"/>
                  </a:prstClr>
                </a:outerShdw>
              </a:effectLst>
            </c:spPr>
            <c:extLst>
              <c:ext xmlns:c16="http://schemas.microsoft.com/office/drawing/2014/chart" uri="{C3380CC4-5D6E-409C-BE32-E72D297353CC}">
                <c16:uniqueId val="{00000001-3732-4D11-AE34-BA5E60666BC7}"/>
              </c:ext>
            </c:extLst>
          </c:dPt>
          <c:dPt>
            <c:idx val="1"/>
            <c:bubble3D val="0"/>
            <c:spPr>
              <a:solidFill>
                <a:schemeClr val="accent2"/>
              </a:solidFill>
              <a:ln w="19050">
                <a:noFill/>
              </a:ln>
              <a:effectLst>
                <a:outerShdw blurRad="50800" dist="38100" dir="2700000" algn="tl" rotWithShape="0">
                  <a:prstClr val="black">
                    <a:alpha val="25000"/>
                  </a:prstClr>
                </a:outerShdw>
              </a:effectLst>
            </c:spPr>
            <c:extLst>
              <c:ext xmlns:c16="http://schemas.microsoft.com/office/drawing/2014/chart" uri="{C3380CC4-5D6E-409C-BE32-E72D297353CC}">
                <c16:uniqueId val="{00000003-3732-4D11-AE34-BA5E60666BC7}"/>
              </c:ext>
            </c:extLst>
          </c:dPt>
          <c:dPt>
            <c:idx val="2"/>
            <c:bubble3D val="0"/>
            <c:spPr>
              <a:solidFill>
                <a:schemeClr val="accent4">
                  <a:lumMod val="60000"/>
                  <a:lumOff val="40000"/>
                </a:schemeClr>
              </a:solidFill>
              <a:ln w="19050">
                <a:noFill/>
              </a:ln>
              <a:effectLst>
                <a:outerShdw blurRad="50800" dist="38100" dir="2700000" algn="tl" rotWithShape="0">
                  <a:prstClr val="black">
                    <a:alpha val="25000"/>
                  </a:prstClr>
                </a:outerShdw>
              </a:effectLst>
            </c:spPr>
            <c:extLst>
              <c:ext xmlns:c16="http://schemas.microsoft.com/office/drawing/2014/chart" uri="{C3380CC4-5D6E-409C-BE32-E72D297353CC}">
                <c16:uniqueId val="{00000001-88D3-4E64-9BB5-FCF7E3B95405}"/>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effectLst>
                      <a:outerShdw blurRad="50800" dist="38100" dir="2700000" algn="tl" rotWithShape="0">
                        <a:prstClr val="black">
                          <a:alpha val="24000"/>
                        </a:prstClr>
                      </a:outerShdw>
                    </a:effectLst>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'5'!$H$1:$H$3</c:f>
              <c:strCache>
                <c:ptCount val="3"/>
                <c:pt idx="0">
                  <c:v>Yes</c:v>
                </c:pt>
                <c:pt idx="1">
                  <c:v>No</c:v>
                </c:pt>
                <c:pt idx="2">
                  <c:v>Depends</c:v>
                </c:pt>
              </c:strCache>
            </c:strRef>
          </c:cat>
          <c:val>
            <c:numRef>
              <c:f>'5'!$I$1:$I$3</c:f>
              <c:numCache>
                <c:formatCode>General</c:formatCode>
                <c:ptCount val="3"/>
                <c:pt idx="0">
                  <c:v>8</c:v>
                </c:pt>
                <c:pt idx="1">
                  <c:v>19</c:v>
                </c:pt>
                <c:pt idx="2">
                  <c:v>6</c:v>
                </c:pt>
              </c:numCache>
            </c:numRef>
          </c:val>
          <c:extLst>
            <c:ext xmlns:c16="http://schemas.microsoft.com/office/drawing/2014/chart" uri="{C3380CC4-5D6E-409C-BE32-E72D297353CC}">
              <c16:uniqueId val="{00000000-88D3-4E64-9BB5-FCF7E3B9540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[State Geological Survey Publishing Questionnaire_DMT_June-2023.xlsx]6data!PivotTable35</c:name>
    <c:fmtId val="1"/>
  </c:pivotSource>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800" b="1"/>
              <a:t>Do your published geologic maps include a graphic and a database?</a:t>
            </a:r>
          </a:p>
        </c:rich>
      </c:tx>
      <c:layout>
        <c:manualLayout>
          <c:xMode val="edge"/>
          <c:yMode val="edge"/>
          <c:x val="0.22742996485408895"/>
          <c:y val="2.3472833429750616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a:outerShdw blurRad="50800" dist="38100" dir="2700000" algn="tl" rotWithShape="0">
              <a:prstClr val="black">
                <a:alpha val="23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effectLst>
                    <a:outerShdw blurRad="50800" dist="38100" dir="2700000" algn="tl" rotWithShape="0">
                      <a:prstClr val="black">
                        <a:alpha val="29000"/>
                      </a:prstClr>
                    </a:outerShdw>
                  </a:effectLst>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2"/>
          </a:solidFill>
          <a:ln>
            <a:noFill/>
          </a:ln>
          <a:effectLst>
            <a:outerShdw blurRad="50800" dist="38100" dir="2700000" algn="tl" rotWithShape="0">
              <a:prstClr val="black">
                <a:alpha val="23000"/>
              </a:prstClr>
            </a:outerShdw>
          </a:effectLst>
        </c:spPr>
      </c:pivotFmt>
      <c:pivotFmt>
        <c:idx val="4"/>
        <c:spPr>
          <a:solidFill>
            <a:schemeClr val="accent6"/>
          </a:solidFill>
          <a:ln>
            <a:noFill/>
          </a:ln>
          <a:effectLst>
            <a:outerShdw blurRad="50800" dist="38100" dir="2700000" algn="tl" rotWithShape="0">
              <a:prstClr val="black">
                <a:alpha val="23000"/>
              </a:prstClr>
            </a:outerShdw>
          </a:effectLst>
        </c:spP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effectLst>
                    <a:outerShdw blurRad="50800" dist="50800" dir="5400000" algn="ctr" rotWithShape="0">
                      <a:schemeClr val="tx1">
                        <a:lumMod val="65000"/>
                        <a:lumOff val="35000"/>
                      </a:schemeClr>
                    </a:outerShdw>
                  </a:effectLst>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'6data'!$B$3</c:f>
              <c:strCache>
                <c:ptCount val="1"/>
                <c:pt idx="0">
                  <c:v>Total</c:v>
                </c:pt>
              </c:strCache>
            </c:strRef>
          </c:tx>
          <c:spPr>
            <a:solidFill>
              <a:schemeClr val="accent1"/>
            </a:solidFill>
            <a:ln>
              <a:noFill/>
            </a:ln>
            <a:effectLst/>
          </c:spPr>
          <c:invertIfNegative val="0"/>
          <c:dPt>
            <c:idx val="0"/>
            <c:invertIfNegative val="0"/>
            <c:bubble3D val="0"/>
            <c:spPr>
              <a:solidFill>
                <a:schemeClr val="accent2"/>
              </a:solidFill>
              <a:ln>
                <a:noFill/>
              </a:ln>
              <a:effectLst>
                <a:outerShdw blurRad="50800" dist="38100" dir="2700000" algn="tl" rotWithShape="0">
                  <a:prstClr val="black">
                    <a:alpha val="23000"/>
                  </a:prstClr>
                </a:outerShdw>
              </a:effectLst>
            </c:spPr>
            <c:extLst>
              <c:ext xmlns:c16="http://schemas.microsoft.com/office/drawing/2014/chart" uri="{C3380CC4-5D6E-409C-BE32-E72D297353CC}">
                <c16:uniqueId val="{00000001-F62C-4428-86D7-7E58ACFF8D5E}"/>
              </c:ext>
            </c:extLst>
          </c:dPt>
          <c:dPt>
            <c:idx val="4"/>
            <c:invertIfNegative val="0"/>
            <c:bubble3D val="0"/>
            <c:spPr>
              <a:solidFill>
                <a:schemeClr val="accent6"/>
              </a:solidFill>
              <a:ln>
                <a:noFill/>
              </a:ln>
              <a:effectLst>
                <a:outerShdw blurRad="50800" dist="38100" dir="2700000" algn="tl" rotWithShape="0">
                  <a:prstClr val="black">
                    <a:alpha val="23000"/>
                  </a:prstClr>
                </a:outerShdw>
              </a:effectLst>
            </c:spPr>
            <c:extLst>
              <c:ext xmlns:c16="http://schemas.microsoft.com/office/drawing/2014/chart" uri="{C3380CC4-5D6E-409C-BE32-E72D297353CC}">
                <c16:uniqueId val="{00000002-F62C-4428-86D7-7E58ACFF8D5E}"/>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effectLst>
                      <a:outerShdw blurRad="50800" dist="50800" dir="5400000" algn="ctr" rotWithShape="0">
                        <a:schemeClr val="tx1">
                          <a:lumMod val="65000"/>
                          <a:lumOff val="35000"/>
                        </a:schemeClr>
                      </a:outerShdw>
                    </a:effectLst>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'6data'!$A$4:$A$8</c:f>
              <c:strCache>
                <c:ptCount val="5"/>
                <c:pt idx="0">
                  <c:v>No</c:v>
                </c:pt>
                <c:pt idx="1">
                  <c:v>Planned</c:v>
                </c:pt>
                <c:pt idx="2">
                  <c:v>Partly</c:v>
                </c:pt>
                <c:pt idx="3">
                  <c:v>Mostly</c:v>
                </c:pt>
                <c:pt idx="4">
                  <c:v>Yes</c:v>
                </c:pt>
              </c:strCache>
            </c:strRef>
          </c:cat>
          <c:val>
            <c:numRef>
              <c:f>'6data'!$B$4:$B$8</c:f>
              <c:numCache>
                <c:formatCode>General</c:formatCode>
                <c:ptCount val="5"/>
                <c:pt idx="0">
                  <c:v>4</c:v>
                </c:pt>
                <c:pt idx="1">
                  <c:v>2</c:v>
                </c:pt>
                <c:pt idx="2">
                  <c:v>5</c:v>
                </c:pt>
                <c:pt idx="3">
                  <c:v>3</c:v>
                </c:pt>
                <c:pt idx="4">
                  <c:v>9</c:v>
                </c:pt>
              </c:numCache>
            </c:numRef>
          </c:val>
          <c:extLst>
            <c:ext xmlns:c16="http://schemas.microsoft.com/office/drawing/2014/chart" uri="{C3380CC4-5D6E-409C-BE32-E72D297353CC}">
              <c16:uniqueId val="{00000000-F62C-4428-86D7-7E58ACFF8D5E}"/>
            </c:ext>
          </c:extLst>
        </c:ser>
        <c:dLbls>
          <c:showLegendKey val="0"/>
          <c:showVal val="0"/>
          <c:showCatName val="0"/>
          <c:showSerName val="0"/>
          <c:showPercent val="0"/>
          <c:showBubbleSize val="0"/>
        </c:dLbls>
        <c:gapWidth val="219"/>
        <c:overlap val="-27"/>
        <c:axId val="1550308544"/>
        <c:axId val="1550310208"/>
      </c:barChart>
      <c:catAx>
        <c:axId val="155030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550310208"/>
        <c:crosses val="autoZero"/>
        <c:auto val="1"/>
        <c:lblAlgn val="ctr"/>
        <c:lblOffset val="100"/>
        <c:noMultiLvlLbl val="0"/>
      </c:catAx>
      <c:valAx>
        <c:axId val="1550310208"/>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550308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Categories val="1"/>
        <c14:dropZoneData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a:t>Does your state rely solely upon NGMDB to make their GIS publications available to the public?</a:t>
            </a:r>
          </a:p>
        </c:rich>
      </c:tx>
      <c:layout>
        <c:manualLayout>
          <c:xMode val="edge"/>
          <c:yMode val="edge"/>
          <c:x val="0.10924758301807481"/>
          <c:y val="2.0554984583761562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ln>
              <a:noFill/>
            </a:ln>
            <a:effectLst>
              <a:outerShdw blurRad="50800" dist="38100" dir="2700000" algn="tl" rotWithShape="0">
                <a:prstClr val="black">
                  <a:alpha val="40000"/>
                </a:prstClr>
              </a:outerShdw>
            </a:effectLst>
          </c:spPr>
          <c:dPt>
            <c:idx val="0"/>
            <c:bubble3D val="0"/>
            <c:spPr>
              <a:solidFill>
                <a:schemeClr val="accent1"/>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3CD7-4F58-8E46-1FC6327E6D2A}"/>
              </c:ext>
            </c:extLst>
          </c:dPt>
          <c:dPt>
            <c:idx val="1"/>
            <c:bubble3D val="0"/>
            <c:spPr>
              <a:solidFill>
                <a:schemeClr val="accent2"/>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3CD7-4F58-8E46-1FC6327E6D2A}"/>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effectLst>
                      <a:outerShdw blurRad="50800" dist="38100" dir="2700000" algn="tl" rotWithShape="0">
                        <a:prstClr val="black">
                          <a:alpha val="28000"/>
                        </a:prstClr>
                      </a:outerShdw>
                    </a:effectLst>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'7'!$E$1:$E$2</c:f>
              <c:strCache>
                <c:ptCount val="2"/>
                <c:pt idx="0">
                  <c:v>yes</c:v>
                </c:pt>
                <c:pt idx="1">
                  <c:v>no</c:v>
                </c:pt>
              </c:strCache>
            </c:strRef>
          </c:cat>
          <c:val>
            <c:numRef>
              <c:f>'7'!$F$1:$F$2</c:f>
              <c:numCache>
                <c:formatCode>General</c:formatCode>
                <c:ptCount val="2"/>
                <c:pt idx="0">
                  <c:v>1</c:v>
                </c:pt>
                <c:pt idx="1">
                  <c:v>28</c:v>
                </c:pt>
              </c:numCache>
            </c:numRef>
          </c:val>
          <c:extLst>
            <c:ext xmlns:c16="http://schemas.microsoft.com/office/drawing/2014/chart" uri="{C3380CC4-5D6E-409C-BE32-E72D297353CC}">
              <c16:uniqueId val="{00000000-5041-442F-9B15-7DA0ABE2AD8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How many people are</a:t>
            </a:r>
            <a:r>
              <a:rPr lang="en-US" sz="1800" b="1" baseline="0"/>
              <a:t> </a:t>
            </a:r>
            <a:r>
              <a:rPr lang="en-US" sz="1800" b="1"/>
              <a:t>responsible for managing all submissions to the NGMDB including GeMS files?</a:t>
            </a:r>
          </a:p>
        </c:rich>
      </c:tx>
      <c:layout>
        <c:manualLayout>
          <c:xMode val="edge"/>
          <c:yMode val="edge"/>
          <c:x val="0.16891349970716474"/>
          <c:y val="1.9175455417066157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ln>
              <a:noFill/>
            </a:ln>
            <a:effectLst>
              <a:outerShdw blurRad="50800" dist="38100" dir="2700000" algn="tl" rotWithShape="0">
                <a:prstClr val="black">
                  <a:alpha val="26000"/>
                </a:prstClr>
              </a:outerShdw>
            </a:effectLst>
          </c:spPr>
          <c:dPt>
            <c:idx val="0"/>
            <c:bubble3D val="0"/>
            <c:spPr>
              <a:solidFill>
                <a:schemeClr val="accent1"/>
              </a:solidFill>
              <a:ln w="19050">
                <a:noFill/>
              </a:ln>
              <a:effectLst>
                <a:outerShdw blurRad="50800" dist="38100" dir="2700000" algn="tl" rotWithShape="0">
                  <a:prstClr val="black">
                    <a:alpha val="26000"/>
                  </a:prstClr>
                </a:outerShdw>
              </a:effectLst>
            </c:spPr>
            <c:extLst>
              <c:ext xmlns:c16="http://schemas.microsoft.com/office/drawing/2014/chart" uri="{C3380CC4-5D6E-409C-BE32-E72D297353CC}">
                <c16:uniqueId val="{00000001-65C0-4150-B8C3-6E9BF14C9C54}"/>
              </c:ext>
            </c:extLst>
          </c:dPt>
          <c:dPt>
            <c:idx val="1"/>
            <c:bubble3D val="0"/>
            <c:spPr>
              <a:solidFill>
                <a:schemeClr val="accent2"/>
              </a:solidFill>
              <a:ln w="19050">
                <a:noFill/>
              </a:ln>
              <a:effectLst>
                <a:outerShdw blurRad="50800" dist="38100" dir="2700000" algn="tl" rotWithShape="0">
                  <a:prstClr val="black">
                    <a:alpha val="26000"/>
                  </a:prstClr>
                </a:outerShdw>
              </a:effectLst>
            </c:spPr>
            <c:extLst>
              <c:ext xmlns:c16="http://schemas.microsoft.com/office/drawing/2014/chart" uri="{C3380CC4-5D6E-409C-BE32-E72D297353CC}">
                <c16:uniqueId val="{00000003-65C0-4150-B8C3-6E9BF14C9C54}"/>
              </c:ext>
            </c:extLst>
          </c:dPt>
          <c:dPt>
            <c:idx val="2"/>
            <c:bubble3D val="0"/>
            <c:spPr>
              <a:solidFill>
                <a:schemeClr val="accent3"/>
              </a:solidFill>
              <a:ln w="19050">
                <a:noFill/>
              </a:ln>
              <a:effectLst>
                <a:outerShdw blurRad="50800" dist="38100" dir="2700000" algn="tl" rotWithShape="0">
                  <a:prstClr val="black">
                    <a:alpha val="26000"/>
                  </a:prstClr>
                </a:outerShdw>
              </a:effectLst>
            </c:spPr>
            <c:extLst>
              <c:ext xmlns:c16="http://schemas.microsoft.com/office/drawing/2014/chart" uri="{C3380CC4-5D6E-409C-BE32-E72D297353CC}">
                <c16:uniqueId val="{00000005-65C0-4150-B8C3-6E9BF14C9C54}"/>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bg1"/>
                    </a:solidFill>
                    <a:effectLst>
                      <a:outerShdw blurRad="50800" dist="38100" dir="2700000" algn="tl" rotWithShape="0">
                        <a:prstClr val="black">
                          <a:alpha val="20000"/>
                        </a:prstClr>
                      </a:outerShdw>
                    </a:effectLst>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'8'!$F$3:$F$5</c:f>
              <c:strCache>
                <c:ptCount val="3"/>
                <c:pt idx="0">
                  <c:v>1 person</c:v>
                </c:pt>
                <c:pt idx="1">
                  <c:v>2 people</c:v>
                </c:pt>
                <c:pt idx="2">
                  <c:v>3+ people</c:v>
                </c:pt>
              </c:strCache>
            </c:strRef>
          </c:cat>
          <c:val>
            <c:numRef>
              <c:f>'8'!$G$3:$G$5</c:f>
              <c:numCache>
                <c:formatCode>General</c:formatCode>
                <c:ptCount val="3"/>
                <c:pt idx="0">
                  <c:v>16</c:v>
                </c:pt>
                <c:pt idx="1">
                  <c:v>13</c:v>
                </c:pt>
                <c:pt idx="2">
                  <c:v>2</c:v>
                </c:pt>
              </c:numCache>
            </c:numRef>
          </c:val>
          <c:extLst>
            <c:ext xmlns:c16="http://schemas.microsoft.com/office/drawing/2014/chart" uri="{C3380CC4-5D6E-409C-BE32-E72D297353CC}">
              <c16:uniqueId val="{00000000-266D-4C2E-985E-F588541FEA6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Do your Survey’s publications have a DOI link or similar?</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effectLst>
              <a:outerShdw blurRad="50800" dist="50800" dir="5400000" algn="ctr" rotWithShape="0">
                <a:schemeClr val="tx1">
                  <a:lumMod val="50000"/>
                  <a:lumOff val="50000"/>
                  <a:alpha val="48000"/>
                </a:schemeClr>
              </a:outerShdw>
            </a:effectLst>
          </c:spPr>
          <c:dPt>
            <c:idx val="0"/>
            <c:bubble3D val="0"/>
            <c:spPr>
              <a:solidFill>
                <a:schemeClr val="accent1"/>
              </a:solidFill>
              <a:ln w="19050">
                <a:solidFill>
                  <a:schemeClr val="lt1"/>
                </a:solidFill>
              </a:ln>
              <a:effectLst>
                <a:outerShdw blurRad="50800" dist="50800" dir="5400000" algn="ctr" rotWithShape="0">
                  <a:schemeClr val="tx1">
                    <a:lumMod val="50000"/>
                    <a:lumOff val="50000"/>
                    <a:alpha val="48000"/>
                  </a:schemeClr>
                </a:outerShdw>
              </a:effectLst>
            </c:spPr>
            <c:extLst>
              <c:ext xmlns:c16="http://schemas.microsoft.com/office/drawing/2014/chart" uri="{C3380CC4-5D6E-409C-BE32-E72D297353CC}">
                <c16:uniqueId val="{00000001-127C-5A46-8DD5-64F02626CF16}"/>
              </c:ext>
            </c:extLst>
          </c:dPt>
          <c:dPt>
            <c:idx val="1"/>
            <c:bubble3D val="0"/>
            <c:spPr>
              <a:solidFill>
                <a:schemeClr val="accent2"/>
              </a:solidFill>
              <a:ln w="19050">
                <a:solidFill>
                  <a:schemeClr val="lt1"/>
                </a:solidFill>
              </a:ln>
              <a:effectLst>
                <a:outerShdw blurRad="50800" dist="50800" dir="5400000" algn="ctr" rotWithShape="0">
                  <a:schemeClr val="tx1">
                    <a:lumMod val="50000"/>
                    <a:lumOff val="50000"/>
                    <a:alpha val="48000"/>
                  </a:schemeClr>
                </a:outerShdw>
              </a:effectLst>
            </c:spPr>
            <c:extLst>
              <c:ext xmlns:c16="http://schemas.microsoft.com/office/drawing/2014/chart" uri="{C3380CC4-5D6E-409C-BE32-E72D297353CC}">
                <c16:uniqueId val="{00000003-127C-5A46-8DD5-64F02626CF16}"/>
              </c:ext>
            </c:extLst>
          </c:dPt>
          <c:dPt>
            <c:idx val="2"/>
            <c:bubble3D val="0"/>
            <c:spPr>
              <a:solidFill>
                <a:schemeClr val="accent3"/>
              </a:solidFill>
              <a:ln w="19050">
                <a:solidFill>
                  <a:schemeClr val="lt1"/>
                </a:solidFill>
              </a:ln>
              <a:effectLst>
                <a:outerShdw blurRad="50800" dist="50800" dir="5400000" algn="ctr" rotWithShape="0">
                  <a:schemeClr val="tx1">
                    <a:lumMod val="50000"/>
                    <a:lumOff val="50000"/>
                    <a:alpha val="48000"/>
                  </a:schemeClr>
                </a:outerShdw>
              </a:effectLst>
            </c:spPr>
            <c:extLst>
              <c:ext xmlns:c16="http://schemas.microsoft.com/office/drawing/2014/chart" uri="{C3380CC4-5D6E-409C-BE32-E72D297353CC}">
                <c16:uniqueId val="{00000005-127C-5A46-8DD5-64F02626CF16}"/>
              </c:ext>
            </c:extLst>
          </c:dPt>
          <c:dPt>
            <c:idx val="3"/>
            <c:bubble3D val="0"/>
            <c:spPr>
              <a:solidFill>
                <a:schemeClr val="accent4"/>
              </a:solidFill>
              <a:ln w="19050">
                <a:solidFill>
                  <a:schemeClr val="lt1"/>
                </a:solidFill>
              </a:ln>
              <a:effectLst>
                <a:outerShdw blurRad="50800" dist="50800" dir="5400000" algn="ctr" rotWithShape="0">
                  <a:schemeClr val="tx1">
                    <a:lumMod val="50000"/>
                    <a:lumOff val="50000"/>
                    <a:alpha val="48000"/>
                  </a:schemeClr>
                </a:outerShdw>
              </a:effectLst>
            </c:spPr>
            <c:extLst>
              <c:ext xmlns:c16="http://schemas.microsoft.com/office/drawing/2014/chart" uri="{C3380CC4-5D6E-409C-BE32-E72D297353CC}">
                <c16:uniqueId val="{00000007-127C-5A46-8DD5-64F02626CF16}"/>
              </c:ext>
            </c:extLst>
          </c:dPt>
          <c:dLbls>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bg1"/>
                    </a:solidFill>
                    <a:effectLst>
                      <a:outerShdw blurRad="50800" dist="50800" dir="5400000" algn="ctr" rotWithShape="0">
                        <a:schemeClr val="tx1">
                          <a:lumMod val="65000"/>
                          <a:lumOff val="35000"/>
                        </a:schemeClr>
                      </a:outerShdw>
                    </a:effectLst>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'9'!$D$34:$D$37</c:f>
              <c:strCache>
                <c:ptCount val="4"/>
                <c:pt idx="0">
                  <c:v>No</c:v>
                </c:pt>
                <c:pt idx="1">
                  <c:v>Yes</c:v>
                </c:pt>
                <c:pt idx="2">
                  <c:v>Planned</c:v>
                </c:pt>
                <c:pt idx="3">
                  <c:v>Partially</c:v>
                </c:pt>
              </c:strCache>
            </c:strRef>
          </c:cat>
          <c:val>
            <c:numRef>
              <c:f>'9'!$E$34:$E$37</c:f>
              <c:numCache>
                <c:formatCode>General</c:formatCode>
                <c:ptCount val="4"/>
                <c:pt idx="0">
                  <c:v>7</c:v>
                </c:pt>
                <c:pt idx="1">
                  <c:v>11</c:v>
                </c:pt>
                <c:pt idx="2">
                  <c:v>4</c:v>
                </c:pt>
                <c:pt idx="3">
                  <c:v>6</c:v>
                </c:pt>
              </c:numCache>
            </c:numRef>
          </c:val>
          <c:extLst>
            <c:ext xmlns:c16="http://schemas.microsoft.com/office/drawing/2014/chart" uri="{C3380CC4-5D6E-409C-BE32-E72D297353CC}">
              <c16:uniqueId val="{00000000-4161-4D58-B966-88F0545FC27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50633</xdr:colOff>
      <xdr:row>1</xdr:row>
      <xdr:rowOff>36689</xdr:rowOff>
    </xdr:from>
    <xdr:to>
      <xdr:col>14</xdr:col>
      <xdr:colOff>519545</xdr:colOff>
      <xdr:row>31</xdr:row>
      <xdr:rowOff>92363</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38100</xdr:colOff>
      <xdr:row>0</xdr:row>
      <xdr:rowOff>70485</xdr:rowOff>
    </xdr:from>
    <xdr:to>
      <xdr:col>15</xdr:col>
      <xdr:colOff>205740</xdr:colOff>
      <xdr:row>24</xdr:row>
      <xdr:rowOff>9525</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117203</xdr:colOff>
      <xdr:row>0</xdr:row>
      <xdr:rowOff>253999</xdr:rowOff>
    </xdr:from>
    <xdr:to>
      <xdr:col>11</xdr:col>
      <xdr:colOff>244928</xdr:colOff>
      <xdr:row>30</xdr:row>
      <xdr:rowOff>99785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56269</xdr:colOff>
      <xdr:row>0</xdr:row>
      <xdr:rowOff>134522</xdr:rowOff>
    </xdr:from>
    <xdr:to>
      <xdr:col>17</xdr:col>
      <xdr:colOff>175845</xdr:colOff>
      <xdr:row>11</xdr:row>
      <xdr:rowOff>488461</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129540</xdr:colOff>
      <xdr:row>1</xdr:row>
      <xdr:rowOff>0</xdr:rowOff>
    </xdr:from>
    <xdr:to>
      <xdr:col>11</xdr:col>
      <xdr:colOff>457200</xdr:colOff>
      <xdr:row>22</xdr:row>
      <xdr:rowOff>99060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231168</xdr:colOff>
      <xdr:row>1</xdr:row>
      <xdr:rowOff>25900</xdr:rowOff>
    </xdr:from>
    <xdr:to>
      <xdr:col>14</xdr:col>
      <xdr:colOff>179797</xdr:colOff>
      <xdr:row>12</xdr:row>
      <xdr:rowOff>676383</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216333</xdr:colOff>
      <xdr:row>0</xdr:row>
      <xdr:rowOff>117366</xdr:rowOff>
    </xdr:from>
    <xdr:to>
      <xdr:col>14</xdr:col>
      <xdr:colOff>381000</xdr:colOff>
      <xdr:row>15</xdr:row>
      <xdr:rowOff>223023</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85726</xdr:colOff>
      <xdr:row>0</xdr:row>
      <xdr:rowOff>76201</xdr:rowOff>
    </xdr:from>
    <xdr:to>
      <xdr:col>13</xdr:col>
      <xdr:colOff>323851</xdr:colOff>
      <xdr:row>18</xdr:row>
      <xdr:rowOff>180976</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3116944</xdr:colOff>
      <xdr:row>0</xdr:row>
      <xdr:rowOff>81643</xdr:rowOff>
    </xdr:from>
    <xdr:to>
      <xdr:col>15</xdr:col>
      <xdr:colOff>235857</xdr:colOff>
      <xdr:row>17</xdr:row>
      <xdr:rowOff>154214</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96592</xdr:colOff>
      <xdr:row>0</xdr:row>
      <xdr:rowOff>179231</xdr:rowOff>
    </xdr:from>
    <xdr:to>
      <xdr:col>15</xdr:col>
      <xdr:colOff>150253</xdr:colOff>
      <xdr:row>25</xdr:row>
      <xdr:rowOff>32197</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ZAJKOWSKI, JESSICA (DNR)" refreshedDate="45093.327788541668" createdVersion="6" refreshedVersion="6" minRefreshableVersion="3" recordCount="23" xr:uid="{00000000-000A-0000-FFFF-FFFF1E000000}">
  <cacheSource type="worksheet">
    <worksheetSource ref="A2:C25" sheet="6"/>
  </cacheSource>
  <cacheFields count="3">
    <cacheField name="State" numFmtId="0">
      <sharedItems/>
    </cacheField>
    <cacheField name="Yes/No/Mostly/Partly/Planned" numFmtId="0">
      <sharedItems count="6">
        <s v="Mostly"/>
        <s v="Partly"/>
        <s v="No"/>
        <s v="Planned"/>
        <s v="Yes"/>
        <s v="since gems, yes" u="1"/>
      </sharedItems>
    </cacheField>
    <cacheField name="Response" numFmtId="0">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
  <r>
    <s v="CA"/>
    <x v="0"/>
    <s v="Always a graphic. Usually with dataset but we sometimes have reason to withhold; will share on request (Public Request Act/FOIA)."/>
  </r>
  <r>
    <s v="IL"/>
    <x v="0"/>
    <s v="Yes. Not all published maps have a database available but most do."/>
  </r>
  <r>
    <s v="KS"/>
    <x v="1"/>
    <s v="Not at present, though this could change."/>
  </r>
  <r>
    <s v="NC"/>
    <x v="2"/>
    <s v="Not really."/>
  </r>
  <r>
    <s v="TX"/>
    <x v="2"/>
    <s v="We only publish the OFM as a PDF and the GDB is not served. Internally I have been &quot;publishing&quot; the GeMS GDB package and other supporting material on a dataverse."/>
  </r>
  <r>
    <s v="VA"/>
    <x v="2"/>
    <s v="Published maps are available as PDF only in our webstore. If GIS data is available the customer can request it."/>
  </r>
  <r>
    <s v="WA"/>
    <x v="2"/>
    <s v="No--they are two different publications: 1) plate and pamphet, and 2) updating a statewide dataset."/>
  </r>
  <r>
    <s v="MT"/>
    <x v="1"/>
    <s v="Some maps have databases but most don't. Yet."/>
  </r>
  <r>
    <s v="NV"/>
    <x v="1"/>
    <s v="Maps are always as a PDF. Databases are so far only for Map Series pubs. We are considering also including databases for Open-file as well."/>
  </r>
  <r>
    <s v="WI"/>
    <x v="1"/>
    <s v="Going forward, yes. Backfilling databases (L3 GeMS) now for older map pubs."/>
  </r>
  <r>
    <s v="IN"/>
    <x v="3"/>
    <s v="Yes moving forward we will be publishing the map and database together."/>
  </r>
  <r>
    <s v="ID"/>
    <x v="1"/>
    <s v="Since GeMS, yes"/>
  </r>
  <r>
    <s v="NY"/>
    <x v="3"/>
    <s v="not yet, hopefully soon. The Map Report, PDF and GIS Database will be under one another and indented for download"/>
  </r>
  <r>
    <s v="AK"/>
    <x v="0"/>
    <s v="most pubs have both a map PDF and database. Geodatabase only pubs do not have a map graphic/PDF."/>
  </r>
  <r>
    <s v="CO"/>
    <x v="4"/>
    <s v="yes, a print-rez PDF and a GIS_Data directory with relevant GIS files ..."/>
  </r>
  <r>
    <s v="DE"/>
    <x v="4"/>
    <s v="Yes a graphic and an associated GIS dataset."/>
  </r>
  <r>
    <s v="ME"/>
    <x v="4"/>
    <s v="they all do now that we are adhering to GeMS"/>
  </r>
  <r>
    <s v="NM"/>
    <x v="4"/>
    <s v="Yes, our publications include a cartographic layout PDF and gdb."/>
  </r>
  <r>
    <s v="PA"/>
    <x v="4"/>
    <s v="Yes. combined as a single publication"/>
  </r>
  <r>
    <s v="TN"/>
    <x v="4"/>
    <s v="Yes, we are publishing the GeMS package which includes the finished map PDF and database as one pub."/>
  </r>
  <r>
    <s v="UT"/>
    <x v="4"/>
    <s v="Our published geologic maps include a graphic (PDF) and a database (GDB). All ONE publication."/>
  </r>
  <r>
    <s v="WY"/>
    <x v="4"/>
    <s v="Yes. graphic and database as single publication"/>
  </r>
  <r>
    <s v="Canada"/>
    <x v="4"/>
    <s v="we publish a map PDF, MXD, and geodatabas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PivotTable35" cacheId="3"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chartFormat="5">
  <location ref="A3:B8" firstHeaderRow="1" firstDataRow="1" firstDataCol="1"/>
  <pivotFields count="3">
    <pivotField compact="0" outline="0" showAll="0" defaultSubtotal="0">
      <extLst>
        <ext xmlns:x14="http://schemas.microsoft.com/office/spreadsheetml/2009/9/main" uri="{2946ED86-A175-432a-8AC1-64E0C546D7DE}">
          <x14:pivotField fillDownLabels="1"/>
        </ext>
      </extLst>
    </pivotField>
    <pivotField axis="axisRow" dataField="1" compact="0" outline="0" showAll="0" defaultSubtotal="0">
      <items count="6">
        <item x="2"/>
        <item x="3"/>
        <item x="1"/>
        <item x="0"/>
        <item x="4"/>
        <item m="1"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1"/>
  </rowFields>
  <rowItems count="5">
    <i>
      <x/>
    </i>
    <i>
      <x v="1"/>
    </i>
    <i>
      <x v="2"/>
    </i>
    <i>
      <x v="3"/>
    </i>
    <i>
      <x v="4"/>
    </i>
  </rowItems>
  <colItems count="1">
    <i/>
  </colItems>
  <dataFields count="1">
    <dataField name="Count of Yes/No/Mostly/Partly/Planned" fld="1" subtotal="count" baseField="0" baseItem="0"/>
  </dataFields>
  <chartFormats count="3">
    <chartFormat chart="1" format="3">
      <pivotArea type="data" outline="0" fieldPosition="0">
        <references count="2">
          <reference field="4294967294" count="1" selected="0">
            <x v="0"/>
          </reference>
          <reference field="1" count="1" selected="0">
            <x v="0"/>
          </reference>
        </references>
      </pivotArea>
    </chartFormat>
    <chartFormat chart="1" format="4">
      <pivotArea type="data" outline="0" fieldPosition="0">
        <references count="2">
          <reference field="4294967294" count="1" selected="0">
            <x v="0"/>
          </reference>
          <reference field="1" count="1" selected="0">
            <x v="4"/>
          </reference>
        </references>
      </pivotArea>
    </chartFormat>
    <chartFormat chart="1"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
  <sheetViews>
    <sheetView showGridLines="0" tabSelected="1" workbookViewId="0">
      <selection sqref="A1:K1"/>
    </sheetView>
  </sheetViews>
  <sheetFormatPr baseColWidth="10" defaultColWidth="8.83203125" defaultRowHeight="15" x14ac:dyDescent="0.2"/>
  <sheetData>
    <row r="1" spans="1:11" ht="31.75" customHeight="1" x14ac:dyDescent="0.25">
      <c r="A1" s="29" t="s">
        <v>270</v>
      </c>
      <c r="B1" s="29"/>
      <c r="C1" s="29"/>
      <c r="D1" s="29"/>
      <c r="E1" s="29"/>
      <c r="F1" s="29"/>
      <c r="G1" s="29"/>
      <c r="H1" s="29"/>
      <c r="I1" s="29"/>
      <c r="J1" s="29"/>
      <c r="K1" s="29"/>
    </row>
    <row r="3" spans="1:11" ht="90" customHeight="1" x14ac:dyDescent="0.2">
      <c r="A3" s="28" t="s">
        <v>272</v>
      </c>
      <c r="B3" s="28"/>
      <c r="C3" s="28"/>
      <c r="D3" s="28"/>
      <c r="E3" s="28"/>
      <c r="F3" s="28"/>
      <c r="G3" s="28"/>
      <c r="H3" s="28"/>
      <c r="I3" s="28"/>
      <c r="J3" s="28"/>
      <c r="K3" s="28"/>
    </row>
    <row r="4" spans="1:11" ht="63" customHeight="1" x14ac:dyDescent="0.2">
      <c r="A4" s="28" t="s">
        <v>273</v>
      </c>
      <c r="B4" s="28"/>
      <c r="C4" s="28"/>
      <c r="D4" s="28"/>
      <c r="E4" s="28"/>
      <c r="F4" s="28"/>
      <c r="G4" s="28"/>
      <c r="H4" s="28"/>
      <c r="I4" s="28"/>
      <c r="J4" s="28"/>
      <c r="K4" s="28"/>
    </row>
    <row r="5" spans="1:11" ht="49" customHeight="1" x14ac:dyDescent="0.2">
      <c r="A5" s="28" t="s">
        <v>274</v>
      </c>
      <c r="B5" s="28"/>
      <c r="C5" s="28"/>
      <c r="D5" s="28"/>
      <c r="E5" s="28"/>
      <c r="F5" s="28"/>
      <c r="G5" s="28"/>
      <c r="H5" s="28"/>
      <c r="I5" s="28"/>
      <c r="J5" s="28"/>
      <c r="K5" s="28"/>
    </row>
    <row r="6" spans="1:11" ht="60" customHeight="1" x14ac:dyDescent="0.2">
      <c r="A6" s="28"/>
      <c r="B6" s="28"/>
      <c r="C6" s="28"/>
      <c r="D6" s="28"/>
      <c r="E6" s="28"/>
      <c r="F6" s="28"/>
      <c r="G6" s="28"/>
      <c r="H6" s="28"/>
      <c r="I6" s="28"/>
      <c r="J6" s="28"/>
      <c r="K6" s="28"/>
    </row>
    <row r="7" spans="1:11" ht="70" customHeight="1" x14ac:dyDescent="0.2">
      <c r="A7" s="28" t="s">
        <v>275</v>
      </c>
      <c r="B7" s="28"/>
      <c r="C7" s="28"/>
      <c r="D7" s="28"/>
      <c r="E7" s="28"/>
      <c r="F7" s="28"/>
      <c r="G7" s="28"/>
      <c r="H7" s="28"/>
      <c r="I7" s="28"/>
      <c r="J7" s="28"/>
      <c r="K7" s="28"/>
    </row>
  </sheetData>
  <mergeCells count="5">
    <mergeCell ref="A3:K3"/>
    <mergeCell ref="A4:K4"/>
    <mergeCell ref="A5:K6"/>
    <mergeCell ref="A1:K1"/>
    <mergeCell ref="A7:K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E37"/>
  <sheetViews>
    <sheetView zoomScale="71" zoomScaleNormal="71" workbookViewId="0">
      <selection activeCell="Q16" sqref="Q16"/>
    </sheetView>
  </sheetViews>
  <sheetFormatPr baseColWidth="10" defaultColWidth="8.83203125" defaultRowHeight="15" x14ac:dyDescent="0.2"/>
  <cols>
    <col min="1" max="1" width="8.83203125" style="15"/>
    <col min="2" max="2" width="15.33203125" style="15" customWidth="1"/>
    <col min="3" max="3" width="41.83203125" style="1" customWidth="1"/>
  </cols>
  <sheetData>
    <row r="1" spans="1:3" s="2" customFormat="1" x14ac:dyDescent="0.2">
      <c r="A1" s="13" t="s">
        <v>211</v>
      </c>
      <c r="B1" s="14"/>
      <c r="C1" s="3"/>
    </row>
    <row r="2" spans="1:3" s="2" customFormat="1" ht="37.25" customHeight="1" x14ac:dyDescent="0.2">
      <c r="A2" s="4" t="s">
        <v>1</v>
      </c>
      <c r="B2" s="4" t="s">
        <v>218</v>
      </c>
      <c r="C2" s="3" t="s">
        <v>212</v>
      </c>
    </row>
    <row r="3" spans="1:3" s="1" customFormat="1" ht="16" x14ac:dyDescent="0.2">
      <c r="A3" s="17" t="s">
        <v>14</v>
      </c>
      <c r="B3" s="17" t="s">
        <v>28</v>
      </c>
    </row>
    <row r="4" spans="1:3" s="1" customFormat="1" ht="16" x14ac:dyDescent="0.2">
      <c r="A4" s="17" t="s">
        <v>10</v>
      </c>
      <c r="B4" s="17" t="s">
        <v>214</v>
      </c>
      <c r="C4" s="1" t="s">
        <v>222</v>
      </c>
    </row>
    <row r="5" spans="1:3" s="1" customFormat="1" ht="32" x14ac:dyDescent="0.2">
      <c r="A5" s="17" t="s">
        <v>134</v>
      </c>
      <c r="B5" s="17" t="s">
        <v>28</v>
      </c>
      <c r="C5" s="1" t="s">
        <v>226</v>
      </c>
    </row>
    <row r="6" spans="1:3" s="1" customFormat="1" ht="48" x14ac:dyDescent="0.2">
      <c r="A6" s="17" t="s">
        <v>50</v>
      </c>
      <c r="B6" s="17" t="s">
        <v>219</v>
      </c>
      <c r="C6" s="1" t="s">
        <v>233</v>
      </c>
    </row>
    <row r="7" spans="1:3" s="1" customFormat="1" ht="16" x14ac:dyDescent="0.2">
      <c r="A7" s="17" t="s">
        <v>259</v>
      </c>
      <c r="B7" s="17" t="s">
        <v>28</v>
      </c>
    </row>
    <row r="8" spans="1:3" s="1" customFormat="1" ht="16" x14ac:dyDescent="0.2">
      <c r="A8" s="17" t="s">
        <v>11</v>
      </c>
      <c r="B8" s="17" t="s">
        <v>27</v>
      </c>
    </row>
    <row r="9" spans="1:3" s="1" customFormat="1" ht="32" x14ac:dyDescent="0.2">
      <c r="A9" s="17" t="s">
        <v>52</v>
      </c>
      <c r="B9" s="17" t="s">
        <v>28</v>
      </c>
      <c r="C9" s="1" t="s">
        <v>224</v>
      </c>
    </row>
    <row r="10" spans="1:3" s="1" customFormat="1" ht="16" x14ac:dyDescent="0.2">
      <c r="A10" s="17" t="s">
        <v>53</v>
      </c>
      <c r="B10" s="17" t="s">
        <v>27</v>
      </c>
      <c r="C10" s="1" t="s">
        <v>215</v>
      </c>
    </row>
    <row r="11" spans="1:3" s="1" customFormat="1" ht="16" x14ac:dyDescent="0.2">
      <c r="A11" s="17" t="s">
        <v>256</v>
      </c>
      <c r="B11" s="17" t="s">
        <v>27</v>
      </c>
    </row>
    <row r="12" spans="1:3" s="1" customFormat="1" ht="48" x14ac:dyDescent="0.2">
      <c r="A12" s="17" t="s">
        <v>12</v>
      </c>
      <c r="B12" s="17" t="s">
        <v>219</v>
      </c>
      <c r="C12" s="1" t="s">
        <v>220</v>
      </c>
    </row>
    <row r="13" spans="1:3" s="1" customFormat="1" ht="48" x14ac:dyDescent="0.2">
      <c r="A13" s="17" t="s">
        <v>13</v>
      </c>
      <c r="B13" s="17" t="s">
        <v>219</v>
      </c>
      <c r="C13" s="1" t="s">
        <v>221</v>
      </c>
    </row>
    <row r="14" spans="1:3" s="1" customFormat="1" ht="16" x14ac:dyDescent="0.2">
      <c r="A14" s="17" t="s">
        <v>60</v>
      </c>
      <c r="B14" s="17" t="s">
        <v>219</v>
      </c>
      <c r="C14" s="1" t="s">
        <v>217</v>
      </c>
    </row>
    <row r="15" spans="1:3" s="1" customFormat="1" ht="32" x14ac:dyDescent="0.2">
      <c r="A15" s="17" t="s">
        <v>15</v>
      </c>
      <c r="B15" s="17" t="s">
        <v>28</v>
      </c>
      <c r="C15" s="1" t="s">
        <v>232</v>
      </c>
    </row>
    <row r="16" spans="1:3" s="1" customFormat="1" ht="16" x14ac:dyDescent="0.2">
      <c r="A16" s="17" t="s">
        <v>258</v>
      </c>
      <c r="B16" s="17" t="s">
        <v>28</v>
      </c>
    </row>
    <row r="17" spans="1:3" s="1" customFormat="1" ht="16" x14ac:dyDescent="0.2">
      <c r="A17" s="17" t="s">
        <v>260</v>
      </c>
      <c r="B17" s="17" t="s">
        <v>28</v>
      </c>
    </row>
    <row r="18" spans="1:3" s="1" customFormat="1" ht="16" x14ac:dyDescent="0.2">
      <c r="A18" s="17" t="s">
        <v>71</v>
      </c>
      <c r="B18" s="17" t="s">
        <v>27</v>
      </c>
    </row>
    <row r="19" spans="1:3" s="1" customFormat="1" ht="16" x14ac:dyDescent="0.2">
      <c r="A19" s="17" t="s">
        <v>17</v>
      </c>
      <c r="B19" s="17" t="s">
        <v>27</v>
      </c>
    </row>
    <row r="20" spans="1:3" s="1" customFormat="1" ht="16" x14ac:dyDescent="0.2">
      <c r="A20" s="17" t="s">
        <v>16</v>
      </c>
      <c r="B20" s="17" t="s">
        <v>214</v>
      </c>
      <c r="C20" s="1" t="s">
        <v>216</v>
      </c>
    </row>
    <row r="21" spans="1:3" s="1" customFormat="1" ht="16" x14ac:dyDescent="0.2">
      <c r="A21" s="17" t="s">
        <v>23</v>
      </c>
      <c r="B21" s="17" t="s">
        <v>28</v>
      </c>
      <c r="C21" s="1" t="s">
        <v>213</v>
      </c>
    </row>
    <row r="22" spans="1:3" s="1" customFormat="1" ht="32" x14ac:dyDescent="0.2">
      <c r="A22" s="17" t="s">
        <v>18</v>
      </c>
      <c r="B22" s="17" t="s">
        <v>28</v>
      </c>
      <c r="C22" s="1" t="s">
        <v>228</v>
      </c>
    </row>
    <row r="23" spans="1:3" s="1" customFormat="1" ht="32" x14ac:dyDescent="0.2">
      <c r="A23" s="17" t="s">
        <v>22</v>
      </c>
      <c r="B23" s="17" t="s">
        <v>27</v>
      </c>
      <c r="C23" s="1" t="s">
        <v>230</v>
      </c>
    </row>
    <row r="24" spans="1:3" s="1" customFormat="1" ht="16" x14ac:dyDescent="0.2">
      <c r="A24" s="17" t="s">
        <v>20</v>
      </c>
      <c r="B24" s="17" t="s">
        <v>214</v>
      </c>
      <c r="C24" s="1" t="s">
        <v>229</v>
      </c>
    </row>
    <row r="25" spans="1:3" s="1" customFormat="1" ht="16" x14ac:dyDescent="0.2">
      <c r="A25" s="17" t="s">
        <v>21</v>
      </c>
      <c r="B25" s="17" t="s">
        <v>28</v>
      </c>
      <c r="C25" s="1" t="s">
        <v>227</v>
      </c>
    </row>
    <row r="26" spans="1:3" s="1" customFormat="1" ht="16" x14ac:dyDescent="0.2">
      <c r="A26" s="17" t="s">
        <v>26</v>
      </c>
      <c r="B26" s="17" t="s">
        <v>27</v>
      </c>
    </row>
    <row r="27" spans="1:3" s="1" customFormat="1" ht="16" x14ac:dyDescent="0.2">
      <c r="A27" s="17" t="s">
        <v>24</v>
      </c>
      <c r="B27" s="17" t="s">
        <v>214</v>
      </c>
      <c r="C27" s="1" t="s">
        <v>231</v>
      </c>
    </row>
    <row r="28" spans="1:3" s="1" customFormat="1" ht="16" x14ac:dyDescent="0.2">
      <c r="A28" s="17" t="s">
        <v>25</v>
      </c>
      <c r="B28" s="17" t="s">
        <v>219</v>
      </c>
      <c r="C28" s="1" t="s">
        <v>225</v>
      </c>
    </row>
    <row r="29" spans="1:3" s="1" customFormat="1" ht="16" x14ac:dyDescent="0.2">
      <c r="A29" s="17" t="s">
        <v>263</v>
      </c>
      <c r="B29" s="17" t="s">
        <v>28</v>
      </c>
    </row>
    <row r="30" spans="1:3" s="1" customFormat="1" ht="32" x14ac:dyDescent="0.2">
      <c r="A30" s="17" t="s">
        <v>56</v>
      </c>
      <c r="B30" s="17" t="s">
        <v>219</v>
      </c>
      <c r="C30" s="1" t="s">
        <v>223</v>
      </c>
    </row>
    <row r="34" spans="4:5" x14ac:dyDescent="0.2">
      <c r="D34" s="9" t="s">
        <v>27</v>
      </c>
      <c r="E34" s="9">
        <f>COUNTIF(B$3:B$30,"No")</f>
        <v>7</v>
      </c>
    </row>
    <row r="35" spans="4:5" x14ac:dyDescent="0.2">
      <c r="D35" s="9" t="s">
        <v>28</v>
      </c>
      <c r="E35" s="9">
        <f>COUNTIF(B$3:B$30,"Yes")</f>
        <v>11</v>
      </c>
    </row>
    <row r="36" spans="4:5" x14ac:dyDescent="0.2">
      <c r="D36" s="9" t="s">
        <v>214</v>
      </c>
      <c r="E36" s="9">
        <f>COUNTIF(B$3:B$30,"Planned")</f>
        <v>4</v>
      </c>
    </row>
    <row r="37" spans="4:5" x14ac:dyDescent="0.2">
      <c r="D37" s="9" t="s">
        <v>219</v>
      </c>
      <c r="E37" s="9">
        <f>COUNTIF(B$3:B$30,"Partially")</f>
        <v>6</v>
      </c>
    </row>
  </sheetData>
  <sortState xmlns:xlrd2="http://schemas.microsoft.com/office/spreadsheetml/2017/richdata2" ref="A3:C30">
    <sortCondition ref="A3:A30"/>
  </sortState>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15"/>
  <sheetViews>
    <sheetView workbookViewId="0">
      <selection activeCell="Q2" sqref="Q2:U15"/>
    </sheetView>
  </sheetViews>
  <sheetFormatPr baseColWidth="10" defaultColWidth="8.83203125" defaultRowHeight="15" x14ac:dyDescent="0.2"/>
  <cols>
    <col min="1" max="1" width="8.83203125" style="15"/>
    <col min="2" max="2" width="14.1640625" style="15" customWidth="1"/>
  </cols>
  <sheetData>
    <row r="1" spans="1:21" ht="27.5" customHeight="1" x14ac:dyDescent="0.2">
      <c r="A1" s="7" t="s">
        <v>255</v>
      </c>
      <c r="B1"/>
    </row>
    <row r="2" spans="1:21" x14ac:dyDescent="0.2">
      <c r="A2" s="14" t="s">
        <v>3</v>
      </c>
      <c r="B2" s="14" t="s">
        <v>266</v>
      </c>
      <c r="I2" s="6"/>
      <c r="J2" s="6"/>
      <c r="Q2" s="34" t="s">
        <v>271</v>
      </c>
      <c r="R2" s="34"/>
      <c r="S2" s="34"/>
      <c r="T2" s="34"/>
      <c r="U2" s="34"/>
    </row>
    <row r="3" spans="1:21" ht="24" x14ac:dyDescent="0.3">
      <c r="A3" s="20" t="s">
        <v>28</v>
      </c>
      <c r="B3" s="22">
        <v>23</v>
      </c>
      <c r="I3" s="6"/>
      <c r="J3" s="6"/>
      <c r="Q3" s="34"/>
      <c r="R3" s="34"/>
      <c r="S3" s="34"/>
      <c r="T3" s="34"/>
      <c r="U3" s="34"/>
    </row>
    <row r="4" spans="1:21" ht="24" x14ac:dyDescent="0.3">
      <c r="A4" s="21" t="s">
        <v>27</v>
      </c>
      <c r="B4" s="22">
        <v>1</v>
      </c>
      <c r="C4" s="23" t="s">
        <v>267</v>
      </c>
      <c r="I4" s="19"/>
      <c r="J4" s="6"/>
      <c r="Q4" s="34"/>
      <c r="R4" s="34"/>
      <c r="S4" s="34"/>
      <c r="T4" s="34"/>
      <c r="U4" s="34"/>
    </row>
    <row r="5" spans="1:21" x14ac:dyDescent="0.2">
      <c r="Q5" s="34"/>
      <c r="R5" s="34"/>
      <c r="S5" s="34"/>
      <c r="T5" s="34"/>
      <c r="U5" s="34"/>
    </row>
    <row r="6" spans="1:21" x14ac:dyDescent="0.2">
      <c r="Q6" s="34"/>
      <c r="R6" s="34"/>
      <c r="S6" s="34"/>
      <c r="T6" s="34"/>
      <c r="U6" s="34"/>
    </row>
    <row r="7" spans="1:21" x14ac:dyDescent="0.2">
      <c r="Q7" s="34"/>
      <c r="R7" s="34"/>
      <c r="S7" s="34"/>
      <c r="T7" s="34"/>
      <c r="U7" s="34"/>
    </row>
    <row r="8" spans="1:21" x14ac:dyDescent="0.2">
      <c r="Q8" s="34"/>
      <c r="R8" s="34"/>
      <c r="S8" s="34"/>
      <c r="T8" s="34"/>
      <c r="U8" s="34"/>
    </row>
    <row r="9" spans="1:21" x14ac:dyDescent="0.2">
      <c r="Q9" s="34"/>
      <c r="R9" s="34"/>
      <c r="S9" s="34"/>
      <c r="T9" s="34"/>
      <c r="U9" s="34"/>
    </row>
    <row r="10" spans="1:21" x14ac:dyDescent="0.2">
      <c r="Q10" s="34"/>
      <c r="R10" s="34"/>
      <c r="S10" s="34"/>
      <c r="T10" s="34"/>
      <c r="U10" s="34"/>
    </row>
    <row r="11" spans="1:21" x14ac:dyDescent="0.2">
      <c r="Q11" s="34"/>
      <c r="R11" s="34"/>
      <c r="S11" s="34"/>
      <c r="T11" s="34"/>
      <c r="U11" s="34"/>
    </row>
    <row r="12" spans="1:21" x14ac:dyDescent="0.2">
      <c r="Q12" s="34"/>
      <c r="R12" s="34"/>
      <c r="S12" s="34"/>
      <c r="T12" s="34"/>
      <c r="U12" s="34"/>
    </row>
    <row r="13" spans="1:21" x14ac:dyDescent="0.2">
      <c r="Q13" s="34"/>
      <c r="R13" s="34"/>
      <c r="S13" s="34"/>
      <c r="T13" s="34"/>
      <c r="U13" s="34"/>
    </row>
    <row r="14" spans="1:21" x14ac:dyDescent="0.2">
      <c r="Q14" s="34"/>
      <c r="R14" s="34"/>
      <c r="S14" s="34"/>
      <c r="T14" s="34"/>
      <c r="U14" s="34"/>
    </row>
    <row r="15" spans="1:21" x14ac:dyDescent="0.2">
      <c r="Q15" s="34"/>
      <c r="R15" s="34"/>
      <c r="S15" s="34"/>
      <c r="T15" s="34"/>
      <c r="U15" s="34"/>
    </row>
  </sheetData>
  <mergeCells count="1">
    <mergeCell ref="Q2:U1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3:B8"/>
  <sheetViews>
    <sheetView workbookViewId="0">
      <selection activeCell="B12" sqref="B12"/>
    </sheetView>
  </sheetViews>
  <sheetFormatPr baseColWidth="10" defaultColWidth="8.83203125" defaultRowHeight="15" x14ac:dyDescent="0.2"/>
  <cols>
    <col min="1" max="1" width="30" bestFit="1" customWidth="1"/>
    <col min="2" max="2" width="35.83203125" bestFit="1" customWidth="1"/>
    <col min="3" max="3" width="35.6640625" bestFit="1" customWidth="1"/>
  </cols>
  <sheetData>
    <row r="3" spans="1:2" x14ac:dyDescent="0.2">
      <c r="A3" s="5" t="s">
        <v>236</v>
      </c>
      <c r="B3" t="s">
        <v>244</v>
      </c>
    </row>
    <row r="4" spans="1:2" x14ac:dyDescent="0.2">
      <c r="A4" t="s">
        <v>27</v>
      </c>
      <c r="B4">
        <v>4</v>
      </c>
    </row>
    <row r="5" spans="1:2" x14ac:dyDescent="0.2">
      <c r="A5" t="s">
        <v>214</v>
      </c>
      <c r="B5">
        <v>2</v>
      </c>
    </row>
    <row r="6" spans="1:2" x14ac:dyDescent="0.2">
      <c r="A6" t="s">
        <v>235</v>
      </c>
      <c r="B6">
        <v>5</v>
      </c>
    </row>
    <row r="7" spans="1:2" x14ac:dyDescent="0.2">
      <c r="A7" t="s">
        <v>234</v>
      </c>
      <c r="B7">
        <v>3</v>
      </c>
    </row>
    <row r="8" spans="1:2" x14ac:dyDescent="0.2">
      <c r="A8" t="s">
        <v>28</v>
      </c>
      <c r="B8">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33"/>
  <sheetViews>
    <sheetView zoomScale="66" zoomScaleNormal="66" workbookViewId="0">
      <selection activeCell="Q11" sqref="Q11"/>
    </sheetView>
  </sheetViews>
  <sheetFormatPr baseColWidth="10" defaultColWidth="8.83203125" defaultRowHeight="15" x14ac:dyDescent="0.2"/>
  <cols>
    <col min="1" max="1" width="10.5" style="15" customWidth="1"/>
    <col min="2" max="2" width="10.5" style="15" hidden="1" customWidth="1"/>
    <col min="3" max="3" width="14.33203125" style="15" customWidth="1"/>
    <col min="4" max="4" width="13.5" style="15" customWidth="1"/>
    <col min="5" max="5" width="12.5" style="15" customWidth="1"/>
    <col min="6" max="6" width="44.33203125" style="18" customWidth="1"/>
    <col min="7" max="7" width="37.5" customWidth="1"/>
  </cols>
  <sheetData>
    <row r="1" spans="1:8" s="7" customFormat="1" ht="17" customHeight="1" x14ac:dyDescent="0.25">
      <c r="A1" s="30" t="s">
        <v>0</v>
      </c>
      <c r="B1" s="30"/>
      <c r="C1" s="30"/>
      <c r="D1" s="30"/>
      <c r="E1" s="30"/>
      <c r="F1" s="30"/>
      <c r="G1" s="7" t="s">
        <v>246</v>
      </c>
      <c r="H1" s="7">
        <f>COUNTIF(D3:D49,"internal")</f>
        <v>5</v>
      </c>
    </row>
    <row r="2" spans="1:8" s="2" customFormat="1" ht="52.25" customHeight="1" x14ac:dyDescent="0.2">
      <c r="A2" s="16" t="s">
        <v>1</v>
      </c>
      <c r="B2" s="16" t="s">
        <v>237</v>
      </c>
      <c r="C2" s="16" t="s">
        <v>240</v>
      </c>
      <c r="D2" s="16" t="s">
        <v>238</v>
      </c>
      <c r="E2" s="16" t="s">
        <v>243</v>
      </c>
      <c r="F2" s="8" t="s">
        <v>3</v>
      </c>
      <c r="G2" s="7" t="s">
        <v>253</v>
      </c>
      <c r="H2" s="7">
        <f>COUNTIF(D3:D49,"both")</f>
        <v>25</v>
      </c>
    </row>
    <row r="3" spans="1:8" ht="17.5" customHeight="1" x14ac:dyDescent="0.2">
      <c r="A3" s="15" t="s">
        <v>14</v>
      </c>
      <c r="C3" s="15" t="s">
        <v>239</v>
      </c>
      <c r="D3" s="15" t="s">
        <v>4</v>
      </c>
      <c r="F3" s="18" t="s">
        <v>96</v>
      </c>
    </row>
    <row r="4" spans="1:8" ht="17.5" customHeight="1" x14ac:dyDescent="0.2">
      <c r="A4" s="15" t="s">
        <v>67</v>
      </c>
      <c r="C4" s="15" t="s">
        <v>239</v>
      </c>
      <c r="D4" s="15" t="s">
        <v>4</v>
      </c>
      <c r="F4" s="18" t="s">
        <v>92</v>
      </c>
    </row>
    <row r="5" spans="1:8" ht="17.5" customHeight="1" x14ac:dyDescent="0.2">
      <c r="A5" s="15" t="s">
        <v>10</v>
      </c>
      <c r="C5" s="15" t="s">
        <v>239</v>
      </c>
      <c r="D5" s="15" t="s">
        <v>4</v>
      </c>
      <c r="E5" s="15" t="s">
        <v>4</v>
      </c>
      <c r="F5" s="18" t="s">
        <v>109</v>
      </c>
    </row>
    <row r="6" spans="1:8" ht="17.5" customHeight="1" x14ac:dyDescent="0.2">
      <c r="A6" s="15" t="s">
        <v>50</v>
      </c>
      <c r="C6" s="15" t="s">
        <v>245</v>
      </c>
      <c r="D6" s="15" t="s">
        <v>4</v>
      </c>
      <c r="E6" s="15" t="s">
        <v>4</v>
      </c>
      <c r="F6" s="18" t="s">
        <v>101</v>
      </c>
    </row>
    <row r="7" spans="1:8" ht="17.5" customHeight="1" x14ac:dyDescent="0.2">
      <c r="A7" s="15" t="s">
        <v>259</v>
      </c>
      <c r="C7" s="15" t="s">
        <v>239</v>
      </c>
      <c r="D7" s="15" t="s">
        <v>4</v>
      </c>
      <c r="E7" s="15" t="s">
        <v>4</v>
      </c>
    </row>
    <row r="8" spans="1:8" ht="17.5" customHeight="1" x14ac:dyDescent="0.2">
      <c r="A8" s="15" t="s">
        <v>11</v>
      </c>
      <c r="C8" s="15" t="s">
        <v>245</v>
      </c>
      <c r="D8" s="15" t="s">
        <v>4</v>
      </c>
      <c r="E8" s="15" t="s">
        <v>4</v>
      </c>
      <c r="F8" s="18" t="s">
        <v>102</v>
      </c>
    </row>
    <row r="9" spans="1:8" ht="17.5" customHeight="1" x14ac:dyDescent="0.2">
      <c r="A9" s="15" t="s">
        <v>52</v>
      </c>
      <c r="C9" s="15" t="s">
        <v>239</v>
      </c>
      <c r="D9" s="15" t="s">
        <v>241</v>
      </c>
      <c r="E9" s="15" t="s">
        <v>241</v>
      </c>
      <c r="F9" s="18" t="s">
        <v>89</v>
      </c>
    </row>
    <row r="10" spans="1:8" ht="17.5" customHeight="1" x14ac:dyDescent="0.2">
      <c r="A10" s="15" t="s">
        <v>53</v>
      </c>
      <c r="C10" s="15" t="s">
        <v>245</v>
      </c>
      <c r="D10" s="15" t="s">
        <v>4</v>
      </c>
      <c r="E10" s="15" t="s">
        <v>241</v>
      </c>
      <c r="F10" s="18" t="s">
        <v>93</v>
      </c>
    </row>
    <row r="11" spans="1:8" ht="17.5" customHeight="1" x14ac:dyDescent="0.2">
      <c r="A11" s="15" t="s">
        <v>256</v>
      </c>
      <c r="C11" s="15" t="s">
        <v>239</v>
      </c>
      <c r="D11" s="15" t="s">
        <v>4</v>
      </c>
      <c r="E11" s="15" t="s">
        <v>4</v>
      </c>
    </row>
    <row r="12" spans="1:8" ht="17.5" customHeight="1" x14ac:dyDescent="0.2">
      <c r="A12" s="15" t="s">
        <v>12</v>
      </c>
      <c r="C12" s="15" t="s">
        <v>239</v>
      </c>
      <c r="D12" s="15" t="s">
        <v>4</v>
      </c>
      <c r="E12" s="15" t="s">
        <v>4</v>
      </c>
      <c r="F12" s="18" t="s">
        <v>95</v>
      </c>
    </row>
    <row r="13" spans="1:8" ht="17.5" customHeight="1" x14ac:dyDescent="0.2">
      <c r="A13" s="15" t="s">
        <v>13</v>
      </c>
      <c r="C13" s="15" t="s">
        <v>245</v>
      </c>
      <c r="D13" s="15" t="s">
        <v>242</v>
      </c>
      <c r="E13" s="15" t="s">
        <v>241</v>
      </c>
      <c r="F13" s="18" t="s">
        <v>104</v>
      </c>
    </row>
    <row r="14" spans="1:8" ht="17.5" customHeight="1" x14ac:dyDescent="0.2">
      <c r="A14" s="15" t="s">
        <v>60</v>
      </c>
      <c r="C14" s="15" t="s">
        <v>239</v>
      </c>
      <c r="D14" s="15" t="s">
        <v>4</v>
      </c>
      <c r="E14" s="15" t="s">
        <v>4</v>
      </c>
      <c r="F14" s="18" t="s">
        <v>99</v>
      </c>
    </row>
    <row r="15" spans="1:8" ht="17.5" customHeight="1" x14ac:dyDescent="0.2">
      <c r="A15" s="15" t="s">
        <v>15</v>
      </c>
      <c r="C15" s="15" t="s">
        <v>239</v>
      </c>
      <c r="D15" s="15" t="s">
        <v>4</v>
      </c>
      <c r="E15" s="15" t="s">
        <v>4</v>
      </c>
      <c r="F15" s="18" t="s">
        <v>94</v>
      </c>
    </row>
    <row r="16" spans="1:8" ht="17.5" customHeight="1" x14ac:dyDescent="0.2">
      <c r="A16" s="15" t="s">
        <v>71</v>
      </c>
      <c r="C16" s="15" t="s">
        <v>245</v>
      </c>
      <c r="D16" s="15" t="s">
        <v>4</v>
      </c>
      <c r="E16" s="15" t="s">
        <v>4</v>
      </c>
      <c r="F16" s="18" t="s">
        <v>90</v>
      </c>
    </row>
    <row r="17" spans="1:6" ht="17.5" customHeight="1" x14ac:dyDescent="0.2">
      <c r="A17" s="15" t="s">
        <v>17</v>
      </c>
    </row>
    <row r="18" spans="1:6" ht="17.5" customHeight="1" x14ac:dyDescent="0.2">
      <c r="A18" s="15" t="s">
        <v>258</v>
      </c>
      <c r="C18" s="15" t="s">
        <v>239</v>
      </c>
      <c r="D18" s="15" t="s">
        <v>4</v>
      </c>
      <c r="E18" s="15" t="s">
        <v>4</v>
      </c>
    </row>
    <row r="19" spans="1:6" ht="17.5" customHeight="1" x14ac:dyDescent="0.2">
      <c r="A19" s="15" t="s">
        <v>260</v>
      </c>
      <c r="C19" s="15" t="s">
        <v>245</v>
      </c>
      <c r="D19" s="15" t="s">
        <v>241</v>
      </c>
      <c r="E19" s="15" t="s">
        <v>241</v>
      </c>
    </row>
    <row r="20" spans="1:6" ht="17.5" customHeight="1" x14ac:dyDescent="0.2">
      <c r="A20" s="15" t="s">
        <v>16</v>
      </c>
      <c r="C20" s="15" t="s">
        <v>239</v>
      </c>
      <c r="D20" s="15" t="s">
        <v>4</v>
      </c>
      <c r="E20" s="15" t="s">
        <v>4</v>
      </c>
      <c r="F20" s="18" t="s">
        <v>91</v>
      </c>
    </row>
    <row r="21" spans="1:6" ht="17.5" customHeight="1" x14ac:dyDescent="0.2">
      <c r="A21" s="15" t="s">
        <v>19</v>
      </c>
      <c r="C21" s="15" t="s">
        <v>239</v>
      </c>
      <c r="D21" s="15" t="s">
        <v>4</v>
      </c>
      <c r="E21" s="15" t="s">
        <v>4</v>
      </c>
      <c r="F21" s="18" t="s">
        <v>98</v>
      </c>
    </row>
    <row r="22" spans="1:6" ht="17.5" customHeight="1" x14ac:dyDescent="0.2">
      <c r="A22" s="15" t="s">
        <v>261</v>
      </c>
      <c r="C22" s="15" t="s">
        <v>239</v>
      </c>
      <c r="D22" s="15" t="s">
        <v>4</v>
      </c>
      <c r="E22" s="15" t="s">
        <v>241</v>
      </c>
    </row>
    <row r="23" spans="1:6" ht="17.5" customHeight="1" x14ac:dyDescent="0.2">
      <c r="A23" s="15" t="s">
        <v>23</v>
      </c>
      <c r="D23" s="15" t="s">
        <v>241</v>
      </c>
      <c r="E23" s="15" t="s">
        <v>241</v>
      </c>
      <c r="F23" s="18" t="s">
        <v>100</v>
      </c>
    </row>
    <row r="24" spans="1:6" ht="17.5" customHeight="1" x14ac:dyDescent="0.2">
      <c r="A24" s="15" t="s">
        <v>18</v>
      </c>
      <c r="C24" s="15" t="s">
        <v>239</v>
      </c>
      <c r="D24" s="15" t="s">
        <v>4</v>
      </c>
      <c r="F24" s="18" t="s">
        <v>103</v>
      </c>
    </row>
    <row r="25" spans="1:6" ht="17.5" customHeight="1" x14ac:dyDescent="0.2">
      <c r="A25" s="15" t="s">
        <v>22</v>
      </c>
      <c r="D25" s="15" t="s">
        <v>241</v>
      </c>
      <c r="E25" s="15" t="s">
        <v>241</v>
      </c>
      <c r="F25" s="18" t="s">
        <v>88</v>
      </c>
    </row>
    <row r="26" spans="1:6" ht="17.5" customHeight="1" x14ac:dyDescent="0.2">
      <c r="A26" s="15" t="s">
        <v>20</v>
      </c>
      <c r="C26" s="15" t="s">
        <v>239</v>
      </c>
      <c r="D26" s="15" t="s">
        <v>4</v>
      </c>
      <c r="E26" s="15" t="s">
        <v>241</v>
      </c>
      <c r="F26" s="18" t="s">
        <v>107</v>
      </c>
    </row>
    <row r="27" spans="1:6" ht="17.5" customHeight="1" x14ac:dyDescent="0.2">
      <c r="A27" s="15" t="s">
        <v>21</v>
      </c>
      <c r="C27" s="15" t="s">
        <v>239</v>
      </c>
      <c r="D27" s="15" t="s">
        <v>4</v>
      </c>
      <c r="E27" s="15" t="s">
        <v>4</v>
      </c>
      <c r="F27" s="18" t="s">
        <v>97</v>
      </c>
    </row>
    <row r="28" spans="1:6" ht="17.5" customHeight="1" x14ac:dyDescent="0.2">
      <c r="A28" s="15" t="s">
        <v>26</v>
      </c>
      <c r="C28" s="15" t="s">
        <v>239</v>
      </c>
      <c r="D28" s="15" t="s">
        <v>4</v>
      </c>
      <c r="E28" s="15" t="s">
        <v>4</v>
      </c>
      <c r="F28" s="18" t="s">
        <v>108</v>
      </c>
    </row>
    <row r="29" spans="1:6" ht="17.5" customHeight="1" x14ac:dyDescent="0.2">
      <c r="A29" s="15" t="s">
        <v>24</v>
      </c>
      <c r="C29" s="15" t="s">
        <v>239</v>
      </c>
      <c r="D29" s="15" t="s">
        <v>4</v>
      </c>
      <c r="E29" s="15" t="s">
        <v>241</v>
      </c>
      <c r="F29" s="18" t="s">
        <v>106</v>
      </c>
    </row>
    <row r="30" spans="1:6" ht="17.5" customHeight="1" x14ac:dyDescent="0.2">
      <c r="A30" s="15" t="s">
        <v>25</v>
      </c>
      <c r="C30" s="15" t="s">
        <v>239</v>
      </c>
      <c r="D30" s="15" t="s">
        <v>4</v>
      </c>
      <c r="E30" s="15" t="s">
        <v>4</v>
      </c>
    </row>
    <row r="31" spans="1:6" ht="17.5" customHeight="1" x14ac:dyDescent="0.2">
      <c r="A31" s="15" t="s">
        <v>56</v>
      </c>
      <c r="C31" s="15" t="s">
        <v>239</v>
      </c>
      <c r="D31" s="15" t="s">
        <v>4</v>
      </c>
      <c r="E31" s="15" t="s">
        <v>4</v>
      </c>
      <c r="F31" s="18" t="s">
        <v>105</v>
      </c>
    </row>
    <row r="32" spans="1:6" ht="17.5" customHeight="1" x14ac:dyDescent="0.2">
      <c r="A32" s="15" t="s">
        <v>134</v>
      </c>
      <c r="C32" s="15" t="s">
        <v>239</v>
      </c>
      <c r="D32" s="15" t="s">
        <v>4</v>
      </c>
      <c r="E32" s="15" t="s">
        <v>4</v>
      </c>
      <c r="F32" s="18" t="s">
        <v>135</v>
      </c>
    </row>
    <row r="33" spans="1:5" x14ac:dyDescent="0.2">
      <c r="A33" s="15" t="s">
        <v>257</v>
      </c>
      <c r="C33" s="15" t="s">
        <v>245</v>
      </c>
      <c r="D33" s="15" t="s">
        <v>4</v>
      </c>
      <c r="E33" s="15" t="s">
        <v>4</v>
      </c>
    </row>
  </sheetData>
  <mergeCells count="1">
    <mergeCell ref="A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34"/>
  <sheetViews>
    <sheetView zoomScale="84" zoomScaleNormal="84" workbookViewId="0">
      <selection activeCell="M15" sqref="M15"/>
    </sheetView>
  </sheetViews>
  <sheetFormatPr baseColWidth="10" defaultColWidth="8.83203125" defaultRowHeight="15" x14ac:dyDescent="0.2"/>
  <cols>
    <col min="1" max="1" width="8.83203125" style="15"/>
    <col min="2" max="2" width="13.33203125" style="15" customWidth="1"/>
    <col min="3" max="3" width="68.6640625" style="1" customWidth="1"/>
  </cols>
  <sheetData>
    <row r="1" spans="1:5" s="8" customFormat="1" ht="22.25" customHeight="1" x14ac:dyDescent="0.2">
      <c r="A1" s="31" t="s">
        <v>5</v>
      </c>
      <c r="B1" s="31"/>
      <c r="C1" s="31"/>
      <c r="D1" s="8" t="s">
        <v>28</v>
      </c>
      <c r="E1" s="8">
        <f>COUNTIF(B$3:B$44,"Yes")</f>
        <v>6</v>
      </c>
    </row>
    <row r="2" spans="1:5" s="3" customFormat="1" ht="14.5" customHeight="1" x14ac:dyDescent="0.2">
      <c r="A2" s="4" t="s">
        <v>1</v>
      </c>
      <c r="B2" s="4" t="s">
        <v>2</v>
      </c>
      <c r="C2" s="3" t="s">
        <v>3</v>
      </c>
      <c r="D2" s="8" t="s">
        <v>73</v>
      </c>
      <c r="E2" s="8">
        <f>COUNTIF(B$3:B$44,"Mixed")</f>
        <v>6</v>
      </c>
    </row>
    <row r="3" spans="1:5" ht="14.5" customHeight="1" x14ac:dyDescent="0.2">
      <c r="A3" s="15" t="s">
        <v>14</v>
      </c>
      <c r="B3" s="15" t="s">
        <v>73</v>
      </c>
      <c r="C3" s="25" t="s">
        <v>77</v>
      </c>
      <c r="D3" s="9" t="s">
        <v>27</v>
      </c>
      <c r="E3" s="8">
        <f>COUNTIF(B$3:B$44,"No")</f>
        <v>20</v>
      </c>
    </row>
    <row r="4" spans="1:5" ht="14.5" customHeight="1" x14ac:dyDescent="0.2">
      <c r="A4" s="15" t="s">
        <v>67</v>
      </c>
      <c r="B4" s="15" t="s">
        <v>27</v>
      </c>
      <c r="C4" s="25" t="s">
        <v>68</v>
      </c>
    </row>
    <row r="5" spans="1:5" ht="14.5" customHeight="1" x14ac:dyDescent="0.2">
      <c r="A5" s="15" t="s">
        <v>10</v>
      </c>
      <c r="B5" s="15" t="s">
        <v>73</v>
      </c>
      <c r="C5" s="25" t="s">
        <v>76</v>
      </c>
    </row>
    <row r="6" spans="1:5" ht="14.5" customHeight="1" x14ac:dyDescent="0.2">
      <c r="A6" s="15" t="s">
        <v>134</v>
      </c>
      <c r="B6" s="15" t="s">
        <v>27</v>
      </c>
      <c r="C6" s="25" t="s">
        <v>72</v>
      </c>
    </row>
    <row r="7" spans="1:5" ht="14.5" customHeight="1" x14ac:dyDescent="0.2">
      <c r="A7" s="15" t="s">
        <v>50</v>
      </c>
      <c r="B7" s="15" t="s">
        <v>27</v>
      </c>
      <c r="C7" s="25" t="s">
        <v>136</v>
      </c>
    </row>
    <row r="8" spans="1:5" ht="14.5" customHeight="1" x14ac:dyDescent="0.2">
      <c r="A8" s="15" t="s">
        <v>259</v>
      </c>
      <c r="B8" s="15" t="s">
        <v>245</v>
      </c>
      <c r="C8" s="25"/>
    </row>
    <row r="9" spans="1:5" ht="14.5" customHeight="1" x14ac:dyDescent="0.2">
      <c r="A9" s="15" t="s">
        <v>11</v>
      </c>
      <c r="B9" s="15" t="s">
        <v>27</v>
      </c>
      <c r="C9" s="25"/>
    </row>
    <row r="10" spans="1:5" ht="14.5" customHeight="1" x14ac:dyDescent="0.2">
      <c r="A10" s="15" t="s">
        <v>52</v>
      </c>
      <c r="B10" s="15" t="s">
        <v>27</v>
      </c>
      <c r="C10" s="25" t="s">
        <v>81</v>
      </c>
    </row>
    <row r="11" spans="1:5" ht="14.5" customHeight="1" x14ac:dyDescent="0.2">
      <c r="A11" s="15" t="s">
        <v>53</v>
      </c>
      <c r="B11" s="15" t="s">
        <v>27</v>
      </c>
      <c r="C11" s="25"/>
    </row>
    <row r="12" spans="1:5" ht="14.5" customHeight="1" x14ac:dyDescent="0.2">
      <c r="A12" s="15" t="s">
        <v>256</v>
      </c>
      <c r="B12" s="15" t="s">
        <v>27</v>
      </c>
      <c r="C12" s="25"/>
    </row>
    <row r="13" spans="1:5" ht="14.5" customHeight="1" x14ac:dyDescent="0.2">
      <c r="A13" s="15" t="s">
        <v>12</v>
      </c>
      <c r="B13" s="15" t="s">
        <v>28</v>
      </c>
      <c r="C13" s="25" t="s">
        <v>69</v>
      </c>
    </row>
    <row r="14" spans="1:5" ht="14.5" customHeight="1" x14ac:dyDescent="0.2">
      <c r="A14" s="15" t="s">
        <v>13</v>
      </c>
      <c r="B14" s="15" t="s">
        <v>73</v>
      </c>
      <c r="C14" s="25" t="s">
        <v>85</v>
      </c>
    </row>
    <row r="15" spans="1:5" ht="14.5" customHeight="1" x14ac:dyDescent="0.2">
      <c r="A15" s="15" t="s">
        <v>60</v>
      </c>
      <c r="B15" s="15" t="s">
        <v>28</v>
      </c>
      <c r="C15" s="25" t="s">
        <v>70</v>
      </c>
    </row>
    <row r="16" spans="1:5" ht="14.5" customHeight="1" x14ac:dyDescent="0.2">
      <c r="A16" s="15" t="s">
        <v>15</v>
      </c>
      <c r="B16" s="15" t="s">
        <v>28</v>
      </c>
      <c r="C16" s="25" t="s">
        <v>80</v>
      </c>
    </row>
    <row r="17" spans="1:3" ht="14.5" customHeight="1" x14ac:dyDescent="0.2">
      <c r="A17" s="15" t="s">
        <v>258</v>
      </c>
      <c r="B17" s="15" t="s">
        <v>27</v>
      </c>
      <c r="C17" s="25"/>
    </row>
    <row r="18" spans="1:3" ht="14.5" customHeight="1" x14ac:dyDescent="0.2">
      <c r="A18" s="15" t="s">
        <v>260</v>
      </c>
      <c r="B18" s="15" t="s">
        <v>27</v>
      </c>
      <c r="C18" s="25"/>
    </row>
    <row r="19" spans="1:3" ht="14.5" customHeight="1" x14ac:dyDescent="0.2">
      <c r="A19" s="15" t="s">
        <v>71</v>
      </c>
      <c r="B19" s="15" t="s">
        <v>27</v>
      </c>
      <c r="C19" s="25"/>
    </row>
    <row r="20" spans="1:3" ht="14.5" customHeight="1" x14ac:dyDescent="0.2">
      <c r="A20" s="15" t="s">
        <v>17</v>
      </c>
      <c r="B20" s="15" t="s">
        <v>27</v>
      </c>
      <c r="C20" s="25"/>
    </row>
    <row r="21" spans="1:3" ht="14.5" customHeight="1" x14ac:dyDescent="0.2">
      <c r="A21" s="15" t="s">
        <v>16</v>
      </c>
      <c r="B21" s="15" t="s">
        <v>27</v>
      </c>
      <c r="C21" s="25" t="s">
        <v>83</v>
      </c>
    </row>
    <row r="22" spans="1:3" ht="14.5" customHeight="1" x14ac:dyDescent="0.2">
      <c r="A22" s="15" t="s">
        <v>19</v>
      </c>
      <c r="B22" s="15" t="s">
        <v>73</v>
      </c>
      <c r="C22" s="25" t="s">
        <v>79</v>
      </c>
    </row>
    <row r="23" spans="1:3" ht="14.5" customHeight="1" x14ac:dyDescent="0.2">
      <c r="A23" s="15" t="s">
        <v>23</v>
      </c>
      <c r="B23" s="15" t="s">
        <v>27</v>
      </c>
      <c r="C23" s="25" t="s">
        <v>78</v>
      </c>
    </row>
    <row r="24" spans="1:3" ht="14.5" customHeight="1" x14ac:dyDescent="0.2">
      <c r="A24" s="15" t="s">
        <v>261</v>
      </c>
      <c r="B24" s="15" t="s">
        <v>27</v>
      </c>
      <c r="C24" s="25"/>
    </row>
    <row r="25" spans="1:3" ht="14.5" customHeight="1" x14ac:dyDescent="0.2">
      <c r="A25" s="15" t="s">
        <v>18</v>
      </c>
      <c r="B25" s="15" t="s">
        <v>73</v>
      </c>
      <c r="C25" s="25" t="s">
        <v>74</v>
      </c>
    </row>
    <row r="26" spans="1:3" ht="14.5" customHeight="1" x14ac:dyDescent="0.2">
      <c r="A26" s="15" t="s">
        <v>22</v>
      </c>
      <c r="B26" s="15" t="s">
        <v>73</v>
      </c>
      <c r="C26" s="25" t="s">
        <v>86</v>
      </c>
    </row>
    <row r="27" spans="1:3" ht="14.5" customHeight="1" x14ac:dyDescent="0.2">
      <c r="A27" s="15" t="s">
        <v>20</v>
      </c>
      <c r="B27" s="15" t="s">
        <v>27</v>
      </c>
      <c r="C27" s="25" t="s">
        <v>87</v>
      </c>
    </row>
    <row r="28" spans="1:3" x14ac:dyDescent="0.2">
      <c r="A28" s="15" t="s">
        <v>257</v>
      </c>
      <c r="B28" s="15" t="s">
        <v>28</v>
      </c>
      <c r="C28" s="25"/>
    </row>
    <row r="29" spans="1:3" ht="48" x14ac:dyDescent="0.2">
      <c r="A29" s="15" t="s">
        <v>21</v>
      </c>
      <c r="B29" s="15" t="s">
        <v>28</v>
      </c>
      <c r="C29" s="25" t="s">
        <v>82</v>
      </c>
    </row>
    <row r="30" spans="1:3" ht="48" x14ac:dyDescent="0.2">
      <c r="A30" s="15" t="s">
        <v>26</v>
      </c>
      <c r="B30" s="17" t="s">
        <v>28</v>
      </c>
      <c r="C30" s="25" t="s">
        <v>84</v>
      </c>
    </row>
    <row r="31" spans="1:3" x14ac:dyDescent="0.2">
      <c r="A31" s="15" t="s">
        <v>24</v>
      </c>
      <c r="B31" s="15" t="s">
        <v>27</v>
      </c>
      <c r="C31" s="25"/>
    </row>
    <row r="32" spans="1:3" ht="32" x14ac:dyDescent="0.2">
      <c r="A32" s="15" t="s">
        <v>25</v>
      </c>
      <c r="B32" s="15" t="s">
        <v>27</v>
      </c>
      <c r="C32" s="25" t="s">
        <v>75</v>
      </c>
    </row>
    <row r="33" spans="1:3" x14ac:dyDescent="0.2">
      <c r="A33" s="15" t="s">
        <v>263</v>
      </c>
      <c r="B33" s="15" t="s">
        <v>27</v>
      </c>
      <c r="C33" s="25"/>
    </row>
    <row r="34" spans="1:3" x14ac:dyDescent="0.2">
      <c r="A34" s="15" t="s">
        <v>56</v>
      </c>
      <c r="B34" s="15" t="s">
        <v>27</v>
      </c>
      <c r="C34" s="25"/>
    </row>
  </sheetData>
  <sortState xmlns:xlrd2="http://schemas.microsoft.com/office/spreadsheetml/2017/richdata2" ref="A3:C34">
    <sortCondition ref="A3:A34"/>
  </sortState>
  <mergeCells count="1">
    <mergeCell ref="A1:C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E25"/>
  <sheetViews>
    <sheetView zoomScale="78" zoomScaleNormal="78" workbookViewId="0">
      <selection activeCell="C6" sqref="C6"/>
    </sheetView>
  </sheetViews>
  <sheetFormatPr baseColWidth="10" defaultColWidth="8.83203125" defaultRowHeight="15" x14ac:dyDescent="0.2"/>
  <cols>
    <col min="1" max="1" width="8.83203125" style="15"/>
    <col min="2" max="2" width="15.83203125" style="15" customWidth="1"/>
    <col min="3" max="3" width="47.83203125" style="25" customWidth="1"/>
  </cols>
  <sheetData>
    <row r="1" spans="1:5" s="2" customFormat="1" ht="13.25" customHeight="1" x14ac:dyDescent="0.2">
      <c r="A1" s="32" t="s">
        <v>6</v>
      </c>
      <c r="B1" s="32"/>
      <c r="C1" s="32"/>
      <c r="D1" s="7" t="s">
        <v>247</v>
      </c>
      <c r="E1" s="7">
        <f>COUNTIF(B3:B44,"keep")</f>
        <v>17</v>
      </c>
    </row>
    <row r="2" spans="1:5" s="3" customFormat="1" ht="32" x14ac:dyDescent="0.2">
      <c r="A2" s="4" t="s">
        <v>1</v>
      </c>
      <c r="B2" s="4" t="s">
        <v>42</v>
      </c>
      <c r="C2" s="24" t="s">
        <v>3</v>
      </c>
      <c r="D2" s="8" t="s">
        <v>248</v>
      </c>
      <c r="E2" s="8">
        <f>COUNTIF(B3:B44,"depends")</f>
        <v>4</v>
      </c>
    </row>
    <row r="3" spans="1:5" s="1" customFormat="1" ht="32" x14ac:dyDescent="0.2">
      <c r="A3" s="17" t="s">
        <v>14</v>
      </c>
      <c r="B3" s="17" t="s">
        <v>7</v>
      </c>
      <c r="C3" s="25" t="s">
        <v>62</v>
      </c>
      <c r="D3" s="8" t="s">
        <v>249</v>
      </c>
      <c r="E3" s="18">
        <f>COUNTIF(B3:B44,"Deprecate")</f>
        <v>2</v>
      </c>
    </row>
    <row r="4" spans="1:5" s="1" customFormat="1" ht="48" x14ac:dyDescent="0.2">
      <c r="A4" s="17" t="s">
        <v>10</v>
      </c>
      <c r="B4" s="17" t="s">
        <v>29</v>
      </c>
      <c r="C4" s="25" t="s">
        <v>43</v>
      </c>
    </row>
    <row r="5" spans="1:5" s="1" customFormat="1" ht="48" x14ac:dyDescent="0.2">
      <c r="A5" s="17" t="s">
        <v>134</v>
      </c>
      <c r="B5" s="17" t="s">
        <v>7</v>
      </c>
      <c r="C5" s="25" t="s">
        <v>49</v>
      </c>
    </row>
    <row r="6" spans="1:5" s="1" customFormat="1" ht="48" x14ac:dyDescent="0.2">
      <c r="A6" s="17" t="s">
        <v>262</v>
      </c>
      <c r="B6" s="17" t="s">
        <v>7</v>
      </c>
      <c r="C6" s="25" t="s">
        <v>59</v>
      </c>
    </row>
    <row r="7" spans="1:5" s="1" customFormat="1" ht="48" x14ac:dyDescent="0.2">
      <c r="A7" s="17" t="s">
        <v>256</v>
      </c>
      <c r="B7" s="17" t="s">
        <v>7</v>
      </c>
      <c r="C7" s="25" t="s">
        <v>61</v>
      </c>
    </row>
    <row r="8" spans="1:5" s="1" customFormat="1" ht="16" x14ac:dyDescent="0.2">
      <c r="A8" s="17" t="s">
        <v>12</v>
      </c>
      <c r="B8" s="17" t="s">
        <v>29</v>
      </c>
      <c r="C8" s="25" t="s">
        <v>54</v>
      </c>
    </row>
    <row r="9" spans="1:5" s="1" customFormat="1" ht="16" x14ac:dyDescent="0.2">
      <c r="A9" s="17" t="s">
        <v>13</v>
      </c>
      <c r="B9" s="17" t="s">
        <v>7</v>
      </c>
      <c r="C9" s="25" t="s">
        <v>44</v>
      </c>
    </row>
    <row r="10" spans="1:5" s="1" customFormat="1" ht="48" x14ac:dyDescent="0.2">
      <c r="A10" s="17" t="s">
        <v>60</v>
      </c>
      <c r="B10" s="17" t="s">
        <v>7</v>
      </c>
      <c r="C10" s="25" t="s">
        <v>51</v>
      </c>
    </row>
    <row r="11" spans="1:5" s="1" customFormat="1" ht="16" x14ac:dyDescent="0.2">
      <c r="A11" s="17" t="s">
        <v>15</v>
      </c>
      <c r="B11" s="17" t="s">
        <v>7</v>
      </c>
      <c r="C11" s="25" t="s">
        <v>64</v>
      </c>
    </row>
    <row r="12" spans="1:5" s="1" customFormat="1" ht="48" x14ac:dyDescent="0.2">
      <c r="A12" s="17" t="s">
        <v>17</v>
      </c>
      <c r="B12" s="17" t="s">
        <v>7</v>
      </c>
      <c r="C12" s="25" t="s">
        <v>46</v>
      </c>
    </row>
    <row r="13" spans="1:5" s="1" customFormat="1" ht="32" x14ac:dyDescent="0.2">
      <c r="A13" s="17" t="s">
        <v>16</v>
      </c>
      <c r="B13" s="17" t="s">
        <v>7</v>
      </c>
      <c r="C13" s="25" t="s">
        <v>63</v>
      </c>
    </row>
    <row r="14" spans="1:5" s="1" customFormat="1" ht="48" x14ac:dyDescent="0.2">
      <c r="A14" s="17" t="s">
        <v>19</v>
      </c>
      <c r="B14" s="17" t="s">
        <v>7</v>
      </c>
      <c r="C14" s="25" t="s">
        <v>49</v>
      </c>
    </row>
    <row r="15" spans="1:5" s="1" customFormat="1" ht="48" x14ac:dyDescent="0.2">
      <c r="A15" s="17" t="s">
        <v>23</v>
      </c>
      <c r="B15" s="17" t="s">
        <v>7</v>
      </c>
      <c r="C15" s="25" t="s">
        <v>58</v>
      </c>
    </row>
    <row r="16" spans="1:5" s="1" customFormat="1" ht="32" x14ac:dyDescent="0.2">
      <c r="A16" s="17" t="s">
        <v>261</v>
      </c>
      <c r="B16" s="17" t="s">
        <v>7</v>
      </c>
      <c r="C16" s="25" t="s">
        <v>48</v>
      </c>
    </row>
    <row r="17" spans="1:3" s="1" customFormat="1" ht="16" x14ac:dyDescent="0.2">
      <c r="A17" s="17" t="s">
        <v>18</v>
      </c>
      <c r="B17" s="17" t="s">
        <v>45</v>
      </c>
      <c r="C17" s="25" t="s">
        <v>65</v>
      </c>
    </row>
    <row r="18" spans="1:3" s="1" customFormat="1" ht="48" x14ac:dyDescent="0.2">
      <c r="A18" s="17" t="s">
        <v>22</v>
      </c>
      <c r="B18" s="17" t="s">
        <v>7</v>
      </c>
      <c r="C18" s="25" t="s">
        <v>47</v>
      </c>
    </row>
    <row r="19" spans="1:3" s="1" customFormat="1" ht="48" x14ac:dyDescent="0.2">
      <c r="A19" s="17" t="s">
        <v>20</v>
      </c>
      <c r="B19" s="17" t="s">
        <v>7</v>
      </c>
      <c r="C19" s="25" t="s">
        <v>55</v>
      </c>
    </row>
    <row r="20" spans="1:3" s="1" customFormat="1" ht="48" x14ac:dyDescent="0.2">
      <c r="A20" s="17" t="s">
        <v>257</v>
      </c>
      <c r="B20" s="17" t="s">
        <v>7</v>
      </c>
      <c r="C20" s="25" t="s">
        <v>57</v>
      </c>
    </row>
    <row r="21" spans="1:3" s="1" customFormat="1" ht="16" x14ac:dyDescent="0.2">
      <c r="A21" s="17" t="s">
        <v>21</v>
      </c>
      <c r="B21" s="17" t="s">
        <v>7</v>
      </c>
      <c r="C21" s="25" t="s">
        <v>66</v>
      </c>
    </row>
    <row r="22" spans="1:3" s="1" customFormat="1" ht="16" x14ac:dyDescent="0.2">
      <c r="A22" s="17" t="s">
        <v>26</v>
      </c>
      <c r="B22" s="17" t="s">
        <v>45</v>
      </c>
      <c r="C22" s="25"/>
    </row>
    <row r="23" spans="1:3" s="1" customFormat="1" ht="16" x14ac:dyDescent="0.2">
      <c r="A23" s="17" t="s">
        <v>24</v>
      </c>
      <c r="B23" s="17" t="s">
        <v>29</v>
      </c>
      <c r="C23" s="25"/>
    </row>
    <row r="24" spans="1:3" s="1" customFormat="1" ht="16" x14ac:dyDescent="0.2">
      <c r="A24" s="17" t="s">
        <v>25</v>
      </c>
      <c r="B24" s="17" t="s">
        <v>7</v>
      </c>
      <c r="C24" s="25"/>
    </row>
    <row r="25" spans="1:3" s="1" customFormat="1" ht="16" x14ac:dyDescent="0.2">
      <c r="A25" s="17" t="s">
        <v>56</v>
      </c>
      <c r="B25" s="17" t="s">
        <v>29</v>
      </c>
      <c r="C25" s="25"/>
    </row>
  </sheetData>
  <sortState xmlns:xlrd2="http://schemas.microsoft.com/office/spreadsheetml/2017/richdata2" ref="A3:B25">
    <sortCondition ref="A3:A25"/>
  </sortState>
  <mergeCells count="1">
    <mergeCell ref="A1:C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S25"/>
  <sheetViews>
    <sheetView zoomScaleNormal="100" workbookViewId="0">
      <selection activeCell="N13" sqref="N13"/>
    </sheetView>
  </sheetViews>
  <sheetFormatPr baseColWidth="10" defaultColWidth="8.83203125" defaultRowHeight="15" x14ac:dyDescent="0.2"/>
  <cols>
    <col min="1" max="2" width="8.83203125" style="15"/>
    <col min="3" max="3" width="54" style="1" hidden="1" customWidth="1"/>
    <col min="4" max="4" width="11.5" customWidth="1"/>
  </cols>
  <sheetData>
    <row r="1" spans="1:19" s="7" customFormat="1" ht="17.5" customHeight="1" x14ac:dyDescent="0.2">
      <c r="A1" s="31" t="s">
        <v>8</v>
      </c>
      <c r="B1" s="31"/>
      <c r="C1" s="31"/>
      <c r="I1" s="7" t="s">
        <v>28</v>
      </c>
      <c r="J1" s="7">
        <f>COUNTIF(B$3:B$44,"Yes")</f>
        <v>3</v>
      </c>
    </row>
    <row r="2" spans="1:19" s="2" customFormat="1" ht="16" x14ac:dyDescent="0.2">
      <c r="A2" s="14" t="s">
        <v>1</v>
      </c>
      <c r="B2" s="14" t="s">
        <v>9</v>
      </c>
      <c r="C2" s="3" t="s">
        <v>3</v>
      </c>
      <c r="I2" s="7" t="s">
        <v>27</v>
      </c>
      <c r="J2" s="7">
        <f>COUNTIF(B$3:B$44,"No")</f>
        <v>19</v>
      </c>
      <c r="M2" s="33" t="s">
        <v>269</v>
      </c>
      <c r="N2" s="33"/>
      <c r="O2" s="33"/>
      <c r="P2" s="33"/>
      <c r="Q2" s="33"/>
      <c r="R2" s="33"/>
      <c r="S2" s="33"/>
    </row>
    <row r="3" spans="1:19" ht="17.5" customHeight="1" x14ac:dyDescent="0.2">
      <c r="A3" s="15" t="s">
        <v>14</v>
      </c>
      <c r="B3" s="15" t="s">
        <v>27</v>
      </c>
      <c r="C3" s="1" t="s">
        <v>30</v>
      </c>
      <c r="I3" s="9" t="s">
        <v>29</v>
      </c>
      <c r="J3" s="7">
        <f>COUNTIF(B$3:B$44,"Depends")</f>
        <v>1</v>
      </c>
      <c r="M3" s="33"/>
      <c r="N3" s="33"/>
      <c r="O3" s="33"/>
      <c r="P3" s="33"/>
      <c r="Q3" s="33"/>
      <c r="R3" s="33"/>
      <c r="S3" s="33"/>
    </row>
    <row r="4" spans="1:19" ht="17.5" customHeight="1" x14ac:dyDescent="0.2">
      <c r="A4" s="15" t="s">
        <v>10</v>
      </c>
      <c r="B4" s="15" t="s">
        <v>245</v>
      </c>
      <c r="M4" s="33"/>
      <c r="N4" s="33"/>
      <c r="O4" s="33"/>
      <c r="P4" s="33"/>
      <c r="Q4" s="33"/>
      <c r="R4" s="33"/>
      <c r="S4" s="33"/>
    </row>
    <row r="5" spans="1:19" ht="17.5" customHeight="1" x14ac:dyDescent="0.2">
      <c r="A5" s="15" t="s">
        <v>134</v>
      </c>
      <c r="B5" s="15" t="s">
        <v>27</v>
      </c>
      <c r="M5" s="33"/>
      <c r="N5" s="33"/>
      <c r="O5" s="33"/>
      <c r="P5" s="33"/>
      <c r="Q5" s="33"/>
      <c r="R5" s="33"/>
      <c r="S5" s="33"/>
    </row>
    <row r="6" spans="1:19" ht="17.5" customHeight="1" x14ac:dyDescent="0.2">
      <c r="A6" s="15" t="s">
        <v>259</v>
      </c>
      <c r="B6" s="15" t="s">
        <v>27</v>
      </c>
      <c r="C6" s="1" t="s">
        <v>31</v>
      </c>
      <c r="M6" s="33"/>
      <c r="N6" s="33"/>
      <c r="O6" s="33"/>
      <c r="P6" s="33"/>
      <c r="Q6" s="33"/>
      <c r="R6" s="33"/>
      <c r="S6" s="33"/>
    </row>
    <row r="7" spans="1:19" ht="17.5" customHeight="1" x14ac:dyDescent="0.2">
      <c r="A7" s="15" t="s">
        <v>11</v>
      </c>
      <c r="B7" s="15" t="s">
        <v>28</v>
      </c>
      <c r="C7" s="1" t="s">
        <v>32</v>
      </c>
      <c r="M7" s="33"/>
      <c r="N7" s="33"/>
      <c r="O7" s="33"/>
      <c r="P7" s="33"/>
      <c r="Q7" s="33"/>
      <c r="R7" s="33"/>
      <c r="S7" s="33"/>
    </row>
    <row r="8" spans="1:19" ht="17.5" customHeight="1" x14ac:dyDescent="0.2">
      <c r="A8" s="15" t="s">
        <v>256</v>
      </c>
      <c r="B8" s="15" t="s">
        <v>27</v>
      </c>
      <c r="M8" s="33"/>
      <c r="N8" s="33"/>
      <c r="O8" s="33"/>
      <c r="P8" s="33"/>
      <c r="Q8" s="33"/>
      <c r="R8" s="33"/>
      <c r="S8" s="33"/>
    </row>
    <row r="9" spans="1:19" ht="17.5" customHeight="1" x14ac:dyDescent="0.2">
      <c r="A9" s="15" t="s">
        <v>12</v>
      </c>
      <c r="B9" s="15" t="s">
        <v>29</v>
      </c>
      <c r="M9" s="33"/>
      <c r="N9" s="33"/>
      <c r="O9" s="33"/>
      <c r="P9" s="33"/>
      <c r="Q9" s="33"/>
      <c r="R9" s="33"/>
      <c r="S9" s="33"/>
    </row>
    <row r="10" spans="1:19" ht="17.5" customHeight="1" x14ac:dyDescent="0.2">
      <c r="A10" s="15" t="s">
        <v>13</v>
      </c>
      <c r="B10" s="15" t="s">
        <v>27</v>
      </c>
      <c r="C10" s="1" t="s">
        <v>34</v>
      </c>
      <c r="M10" s="33"/>
      <c r="N10" s="33"/>
      <c r="O10" s="33"/>
      <c r="P10" s="33"/>
      <c r="Q10" s="33"/>
      <c r="R10" s="33"/>
      <c r="S10" s="33"/>
    </row>
    <row r="11" spans="1:19" ht="17.5" customHeight="1" x14ac:dyDescent="0.2">
      <c r="A11" s="15" t="s">
        <v>15</v>
      </c>
      <c r="B11" s="15" t="s">
        <v>27</v>
      </c>
      <c r="C11" s="1" t="s">
        <v>41</v>
      </c>
    </row>
    <row r="12" spans="1:19" ht="17.5" customHeight="1" x14ac:dyDescent="0.2">
      <c r="A12" s="15" t="s">
        <v>17</v>
      </c>
      <c r="B12" s="15" t="s">
        <v>28</v>
      </c>
      <c r="C12" s="1" t="s">
        <v>36</v>
      </c>
    </row>
    <row r="13" spans="1:19" ht="17.5" customHeight="1" x14ac:dyDescent="0.2">
      <c r="A13" s="15" t="s">
        <v>16</v>
      </c>
      <c r="B13" s="15" t="s">
        <v>27</v>
      </c>
      <c r="C13" s="1" t="s">
        <v>33</v>
      </c>
    </row>
    <row r="14" spans="1:19" ht="17.5" customHeight="1" x14ac:dyDescent="0.2">
      <c r="A14" s="15" t="s">
        <v>19</v>
      </c>
      <c r="B14" s="15" t="s">
        <v>27</v>
      </c>
      <c r="C14" s="1" t="s">
        <v>40</v>
      </c>
    </row>
    <row r="15" spans="1:19" ht="17.5" customHeight="1" x14ac:dyDescent="0.2">
      <c r="A15" s="15" t="s">
        <v>23</v>
      </c>
      <c r="B15" s="15" t="s">
        <v>27</v>
      </c>
      <c r="C15" s="1" t="s">
        <v>35</v>
      </c>
    </row>
    <row r="16" spans="1:19" ht="17.5" customHeight="1" x14ac:dyDescent="0.2">
      <c r="A16" s="15" t="s">
        <v>261</v>
      </c>
      <c r="B16" s="15" t="s">
        <v>27</v>
      </c>
      <c r="C16" s="1" t="s">
        <v>39</v>
      </c>
    </row>
    <row r="17" spans="1:3" ht="17.5" customHeight="1" x14ac:dyDescent="0.2">
      <c r="A17" s="15" t="s">
        <v>18</v>
      </c>
      <c r="B17" s="15" t="s">
        <v>27</v>
      </c>
    </row>
    <row r="18" spans="1:3" ht="17.5" customHeight="1" x14ac:dyDescent="0.2">
      <c r="A18" s="15" t="s">
        <v>22</v>
      </c>
      <c r="B18" s="15" t="s">
        <v>27</v>
      </c>
      <c r="C18" s="1" t="s">
        <v>38</v>
      </c>
    </row>
    <row r="19" spans="1:3" ht="17.5" customHeight="1" x14ac:dyDescent="0.2">
      <c r="A19" s="15" t="s">
        <v>20</v>
      </c>
      <c r="B19" s="15" t="s">
        <v>27</v>
      </c>
      <c r="C19" s="1" t="s">
        <v>37</v>
      </c>
    </row>
    <row r="20" spans="1:3" ht="17.5" customHeight="1" x14ac:dyDescent="0.2">
      <c r="A20" s="15" t="s">
        <v>21</v>
      </c>
      <c r="B20" s="15" t="s">
        <v>27</v>
      </c>
    </row>
    <row r="21" spans="1:3" x14ac:dyDescent="0.2">
      <c r="A21" s="15" t="s">
        <v>26</v>
      </c>
      <c r="B21" s="15" t="s">
        <v>28</v>
      </c>
    </row>
    <row r="22" spans="1:3" x14ac:dyDescent="0.2">
      <c r="A22" s="15" t="s">
        <v>24</v>
      </c>
      <c r="B22" s="15" t="s">
        <v>27</v>
      </c>
    </row>
    <row r="23" spans="1:3" x14ac:dyDescent="0.2">
      <c r="A23" s="15" t="s">
        <v>25</v>
      </c>
      <c r="B23" s="15" t="s">
        <v>27</v>
      </c>
    </row>
    <row r="24" spans="1:3" x14ac:dyDescent="0.2">
      <c r="A24" s="15" t="s">
        <v>263</v>
      </c>
      <c r="B24" s="15" t="s">
        <v>27</v>
      </c>
    </row>
    <row r="25" spans="1:3" x14ac:dyDescent="0.2">
      <c r="A25" s="15" t="s">
        <v>56</v>
      </c>
      <c r="B25" s="15" t="s">
        <v>27</v>
      </c>
    </row>
  </sheetData>
  <sortState xmlns:xlrd2="http://schemas.microsoft.com/office/spreadsheetml/2017/richdata2" ref="A3:B25">
    <sortCondition ref="A3:A25"/>
  </sortState>
  <mergeCells count="2">
    <mergeCell ref="A1:C1"/>
    <mergeCell ref="M2:S1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Y35"/>
  <sheetViews>
    <sheetView zoomScale="89" zoomScaleNormal="89" workbookViewId="0">
      <selection activeCell="G23" sqref="G23"/>
    </sheetView>
  </sheetViews>
  <sheetFormatPr baseColWidth="10" defaultColWidth="8.83203125" defaultRowHeight="15" x14ac:dyDescent="0.2"/>
  <cols>
    <col min="1" max="1" width="8.83203125" style="15"/>
    <col min="2" max="2" width="15.1640625" style="15" customWidth="1"/>
    <col min="3" max="3" width="42.1640625" style="1" customWidth="1"/>
  </cols>
  <sheetData>
    <row r="1" spans="1:25" s="7" customFormat="1" ht="16.25" customHeight="1" x14ac:dyDescent="0.2">
      <c r="A1" s="31" t="s">
        <v>110</v>
      </c>
      <c r="B1" s="31"/>
      <c r="C1" s="31"/>
      <c r="H1" s="7" t="s">
        <v>28</v>
      </c>
      <c r="I1" s="7">
        <f>COUNTIF($B$3:$B$44,"Yes")</f>
        <v>8</v>
      </c>
    </row>
    <row r="2" spans="1:25" s="2" customFormat="1" ht="16" x14ac:dyDescent="0.2">
      <c r="A2" s="14" t="s">
        <v>1</v>
      </c>
      <c r="B2" s="14" t="s">
        <v>111</v>
      </c>
      <c r="C2" s="3" t="s">
        <v>3</v>
      </c>
      <c r="H2" s="7" t="s">
        <v>27</v>
      </c>
      <c r="I2" s="7">
        <f>COUNTIF($B$3:$B$44,"No")</f>
        <v>19</v>
      </c>
    </row>
    <row r="3" spans="1:25" ht="32" x14ac:dyDescent="0.2">
      <c r="A3" s="15" t="s">
        <v>14</v>
      </c>
      <c r="B3" s="15" t="s">
        <v>27</v>
      </c>
      <c r="C3" s="1" t="s">
        <v>112</v>
      </c>
      <c r="H3" s="9" t="s">
        <v>29</v>
      </c>
      <c r="I3" s="7">
        <f>COUNTIF($B$3:$B$44,"Depends")</f>
        <v>6</v>
      </c>
    </row>
    <row r="4" spans="1:25" x14ac:dyDescent="0.2">
      <c r="A4" s="15" t="s">
        <v>67</v>
      </c>
      <c r="B4" s="15" t="s">
        <v>28</v>
      </c>
    </row>
    <row r="5" spans="1:25" ht="32" x14ac:dyDescent="0.2">
      <c r="A5" s="15" t="s">
        <v>10</v>
      </c>
      <c r="B5" s="15" t="s">
        <v>29</v>
      </c>
      <c r="C5" s="1" t="s">
        <v>113</v>
      </c>
      <c r="R5" s="27"/>
      <c r="S5" s="27"/>
      <c r="T5" s="27"/>
      <c r="U5" s="27"/>
      <c r="V5" s="27"/>
      <c r="W5" s="27"/>
      <c r="X5" s="27"/>
      <c r="Y5" s="27"/>
    </row>
    <row r="6" spans="1:25" ht="16" x14ac:dyDescent="0.2">
      <c r="A6" s="15" t="s">
        <v>134</v>
      </c>
      <c r="B6" s="15" t="s">
        <v>28</v>
      </c>
      <c r="C6" s="1" t="s">
        <v>137</v>
      </c>
      <c r="R6" s="27"/>
      <c r="S6" s="27"/>
      <c r="T6" s="27"/>
      <c r="U6" s="27"/>
      <c r="V6" s="27"/>
      <c r="W6" s="27"/>
      <c r="X6" s="27"/>
      <c r="Y6" s="27"/>
    </row>
    <row r="7" spans="1:25" ht="64" x14ac:dyDescent="0.2">
      <c r="A7" s="15" t="s">
        <v>50</v>
      </c>
      <c r="B7" s="15" t="s">
        <v>29</v>
      </c>
      <c r="C7" s="1" t="s">
        <v>116</v>
      </c>
      <c r="R7" s="27"/>
      <c r="S7" s="27"/>
      <c r="T7" s="27"/>
      <c r="U7" s="27"/>
      <c r="V7" s="27"/>
      <c r="W7" s="27"/>
      <c r="X7" s="27"/>
      <c r="Y7" s="27"/>
    </row>
    <row r="8" spans="1:25" x14ac:dyDescent="0.2">
      <c r="A8" s="15" t="s">
        <v>259</v>
      </c>
      <c r="B8" s="15" t="s">
        <v>27</v>
      </c>
      <c r="R8" s="27"/>
      <c r="S8" s="27"/>
      <c r="T8" s="27"/>
      <c r="U8" s="27"/>
      <c r="V8" s="27"/>
      <c r="W8" s="27"/>
      <c r="X8" s="27"/>
      <c r="Y8" s="27"/>
    </row>
    <row r="9" spans="1:25" x14ac:dyDescent="0.2">
      <c r="A9" s="15" t="s">
        <v>11</v>
      </c>
      <c r="B9" s="15" t="s">
        <v>27</v>
      </c>
      <c r="R9" s="27"/>
      <c r="S9" s="27"/>
      <c r="T9" s="27"/>
      <c r="U9" s="27"/>
      <c r="V9" s="27"/>
      <c r="W9" s="27"/>
      <c r="X9" s="27"/>
      <c r="Y9" s="27"/>
    </row>
    <row r="10" spans="1:25" ht="48" x14ac:dyDescent="0.2">
      <c r="A10" s="15" t="s">
        <v>52</v>
      </c>
      <c r="B10" s="15" t="s">
        <v>27</v>
      </c>
      <c r="C10" s="1" t="s">
        <v>114</v>
      </c>
      <c r="R10" s="27"/>
      <c r="S10" s="27"/>
      <c r="T10" s="27"/>
      <c r="U10" s="27"/>
      <c r="V10" s="27"/>
      <c r="W10" s="27"/>
      <c r="X10" s="27"/>
      <c r="Y10" s="27"/>
    </row>
    <row r="11" spans="1:25" ht="48" x14ac:dyDescent="0.2">
      <c r="A11" s="15" t="s">
        <v>53</v>
      </c>
      <c r="B11" s="15" t="s">
        <v>27</v>
      </c>
      <c r="C11" s="1" t="s">
        <v>127</v>
      </c>
      <c r="R11" s="27"/>
      <c r="S11" s="27"/>
      <c r="T11" s="27"/>
      <c r="U11" s="27"/>
      <c r="V11" s="27"/>
      <c r="W11" s="27"/>
      <c r="X11" s="27"/>
      <c r="Y11" s="27"/>
    </row>
    <row r="12" spans="1:25" x14ac:dyDescent="0.2">
      <c r="A12" s="15" t="s">
        <v>256</v>
      </c>
      <c r="B12" s="15" t="s">
        <v>27</v>
      </c>
      <c r="R12" s="27"/>
      <c r="S12" s="27"/>
      <c r="T12" s="27"/>
      <c r="U12" s="27"/>
      <c r="V12" s="27"/>
      <c r="W12" s="27"/>
      <c r="X12" s="27"/>
      <c r="Y12" s="27"/>
    </row>
    <row r="13" spans="1:25" ht="64" x14ac:dyDescent="0.2">
      <c r="A13" s="15" t="s">
        <v>12</v>
      </c>
      <c r="B13" s="15" t="s">
        <v>29</v>
      </c>
      <c r="C13" s="1" t="s">
        <v>124</v>
      </c>
      <c r="R13" s="27"/>
      <c r="S13" s="27"/>
      <c r="T13" s="27"/>
      <c r="U13" s="27"/>
      <c r="V13" s="27"/>
      <c r="W13" s="27"/>
      <c r="X13" s="27"/>
      <c r="Y13" s="27"/>
    </row>
    <row r="14" spans="1:25" ht="96" x14ac:dyDescent="0.2">
      <c r="A14" s="15" t="s">
        <v>13</v>
      </c>
      <c r="B14" s="15" t="s">
        <v>29</v>
      </c>
      <c r="C14" s="1" t="s">
        <v>128</v>
      </c>
      <c r="R14" s="27"/>
      <c r="S14" s="27"/>
      <c r="T14" s="27"/>
      <c r="U14" s="27"/>
      <c r="V14" s="27"/>
      <c r="W14" s="27"/>
      <c r="X14" s="27"/>
      <c r="Y14" s="27"/>
    </row>
    <row r="15" spans="1:25" ht="16" x14ac:dyDescent="0.2">
      <c r="A15" s="15" t="s">
        <v>60</v>
      </c>
      <c r="B15" s="15" t="s">
        <v>27</v>
      </c>
      <c r="C15" s="1" t="s">
        <v>122</v>
      </c>
      <c r="R15" s="27"/>
      <c r="S15" s="27"/>
      <c r="T15" s="27"/>
      <c r="U15" s="27"/>
      <c r="V15" s="27"/>
      <c r="W15" s="27"/>
      <c r="X15" s="27"/>
      <c r="Y15" s="27"/>
    </row>
    <row r="16" spans="1:25" x14ac:dyDescent="0.2">
      <c r="A16" s="15" t="s">
        <v>264</v>
      </c>
      <c r="B16" s="15" t="s">
        <v>28</v>
      </c>
      <c r="R16" s="27"/>
      <c r="S16" s="27"/>
      <c r="T16" s="27"/>
      <c r="U16" s="27"/>
      <c r="V16" s="27"/>
      <c r="W16" s="27"/>
      <c r="X16" s="27"/>
      <c r="Y16" s="27"/>
    </row>
    <row r="17" spans="1:25" ht="32" x14ac:dyDescent="0.2">
      <c r="A17" s="15" t="s">
        <v>15</v>
      </c>
      <c r="B17" s="15" t="s">
        <v>27</v>
      </c>
      <c r="C17" s="1" t="s">
        <v>125</v>
      </c>
      <c r="R17" s="27"/>
      <c r="S17" s="27"/>
      <c r="T17" s="27"/>
      <c r="U17" s="27"/>
      <c r="V17" s="27"/>
      <c r="W17" s="27"/>
      <c r="X17" s="27"/>
      <c r="Y17" s="27"/>
    </row>
    <row r="18" spans="1:25" x14ac:dyDescent="0.2">
      <c r="A18" s="15" t="s">
        <v>258</v>
      </c>
      <c r="B18" s="15" t="s">
        <v>27</v>
      </c>
      <c r="R18" s="27"/>
      <c r="S18" s="27"/>
      <c r="T18" s="27"/>
      <c r="U18" s="27"/>
      <c r="V18" s="27"/>
      <c r="W18" s="27"/>
      <c r="X18" s="27"/>
      <c r="Y18" s="27"/>
    </row>
    <row r="19" spans="1:25" x14ac:dyDescent="0.2">
      <c r="A19" s="15" t="s">
        <v>260</v>
      </c>
      <c r="B19" s="15" t="s">
        <v>28</v>
      </c>
      <c r="R19" s="27"/>
      <c r="S19" s="27"/>
      <c r="T19" s="27"/>
      <c r="U19" s="27"/>
      <c r="V19" s="27"/>
      <c r="W19" s="27"/>
      <c r="X19" s="27"/>
      <c r="Y19" s="27"/>
    </row>
    <row r="20" spans="1:25" ht="48" x14ac:dyDescent="0.2">
      <c r="A20" s="15" t="s">
        <v>71</v>
      </c>
      <c r="B20" s="15" t="s">
        <v>27</v>
      </c>
      <c r="C20" s="1" t="s">
        <v>123</v>
      </c>
      <c r="R20" s="27"/>
      <c r="S20" s="27"/>
      <c r="T20" s="27"/>
      <c r="U20" s="27"/>
      <c r="V20" s="27"/>
      <c r="W20" s="27"/>
      <c r="X20" s="27"/>
      <c r="Y20" s="27"/>
    </row>
    <row r="21" spans="1:25" ht="16" x14ac:dyDescent="0.2">
      <c r="A21" s="15" t="s">
        <v>17</v>
      </c>
      <c r="B21" s="15" t="s">
        <v>27</v>
      </c>
      <c r="C21" s="1" t="s">
        <v>131</v>
      </c>
      <c r="R21" s="27"/>
      <c r="S21" s="27"/>
      <c r="T21" s="27"/>
      <c r="U21" s="27"/>
      <c r="V21" s="27"/>
      <c r="W21" s="27"/>
      <c r="X21" s="27"/>
      <c r="Y21" s="27"/>
    </row>
    <row r="22" spans="1:25" ht="48" x14ac:dyDescent="0.2">
      <c r="A22" s="15" t="s">
        <v>16</v>
      </c>
      <c r="B22" s="15" t="s">
        <v>27</v>
      </c>
      <c r="C22" s="1" t="s">
        <v>115</v>
      </c>
      <c r="R22" s="27"/>
      <c r="S22" s="27"/>
      <c r="T22" s="27"/>
      <c r="U22" s="27"/>
      <c r="V22" s="27"/>
      <c r="W22" s="27"/>
      <c r="X22" s="27"/>
      <c r="Y22" s="27"/>
    </row>
    <row r="23" spans="1:25" ht="32" x14ac:dyDescent="0.2">
      <c r="A23" s="15" t="s">
        <v>19</v>
      </c>
      <c r="B23" s="15" t="s">
        <v>27</v>
      </c>
      <c r="C23" s="1" t="s">
        <v>132</v>
      </c>
      <c r="R23" s="27"/>
      <c r="S23" s="27"/>
      <c r="T23" s="27"/>
      <c r="U23" s="27"/>
      <c r="V23" s="27"/>
      <c r="W23" s="27"/>
      <c r="X23" s="27"/>
      <c r="Y23" s="27"/>
    </row>
    <row r="24" spans="1:25" ht="48" x14ac:dyDescent="0.2">
      <c r="A24" s="15" t="s">
        <v>23</v>
      </c>
      <c r="B24" s="15" t="s">
        <v>27</v>
      </c>
      <c r="C24" s="1" t="s">
        <v>121</v>
      </c>
      <c r="R24" s="27"/>
      <c r="S24" s="27"/>
      <c r="T24" s="27"/>
      <c r="U24" s="27"/>
      <c r="V24" s="27"/>
      <c r="W24" s="27"/>
      <c r="X24" s="27"/>
      <c r="Y24" s="27"/>
    </row>
    <row r="25" spans="1:25" x14ac:dyDescent="0.2">
      <c r="A25" s="15" t="s">
        <v>261</v>
      </c>
      <c r="B25" s="15" t="s">
        <v>28</v>
      </c>
      <c r="R25" s="27"/>
      <c r="S25" s="27"/>
      <c r="T25" s="27"/>
      <c r="U25" s="27"/>
      <c r="V25" s="27"/>
      <c r="W25" s="27"/>
      <c r="X25" s="27"/>
      <c r="Y25" s="27"/>
    </row>
    <row r="26" spans="1:25" ht="64" x14ac:dyDescent="0.2">
      <c r="A26" s="15" t="s">
        <v>18</v>
      </c>
      <c r="B26" s="15" t="s">
        <v>29</v>
      </c>
      <c r="C26" s="1" t="s">
        <v>130</v>
      </c>
    </row>
    <row r="27" spans="1:25" ht="32" x14ac:dyDescent="0.2">
      <c r="A27" s="15" t="s">
        <v>22</v>
      </c>
      <c r="B27" s="15" t="s">
        <v>27</v>
      </c>
      <c r="C27" s="1" t="s">
        <v>120</v>
      </c>
    </row>
    <row r="28" spans="1:25" ht="48" x14ac:dyDescent="0.2">
      <c r="A28" s="15" t="s">
        <v>20</v>
      </c>
      <c r="B28" s="15" t="s">
        <v>245</v>
      </c>
      <c r="C28" s="1" t="s">
        <v>129</v>
      </c>
    </row>
    <row r="29" spans="1:25" x14ac:dyDescent="0.2">
      <c r="A29" s="15" t="s">
        <v>257</v>
      </c>
      <c r="B29" s="15" t="s">
        <v>248</v>
      </c>
    </row>
    <row r="30" spans="1:25" ht="64" x14ac:dyDescent="0.2">
      <c r="A30" s="15" t="s">
        <v>21</v>
      </c>
      <c r="B30" s="15" t="s">
        <v>27</v>
      </c>
      <c r="C30" s="1" t="s">
        <v>118</v>
      </c>
    </row>
    <row r="31" spans="1:25" x14ac:dyDescent="0.2">
      <c r="A31" s="15" t="s">
        <v>26</v>
      </c>
      <c r="B31" s="15" t="s">
        <v>28</v>
      </c>
    </row>
    <row r="32" spans="1:25" ht="32" x14ac:dyDescent="0.2">
      <c r="A32" s="15" t="s">
        <v>24</v>
      </c>
      <c r="B32" s="15" t="s">
        <v>28</v>
      </c>
      <c r="C32" s="1" t="s">
        <v>126</v>
      </c>
    </row>
    <row r="33" spans="1:3" ht="64" x14ac:dyDescent="0.2">
      <c r="A33" s="15" t="s">
        <v>25</v>
      </c>
      <c r="B33" s="15" t="s">
        <v>27</v>
      </c>
      <c r="C33" s="1" t="s">
        <v>117</v>
      </c>
    </row>
    <row r="34" spans="1:3" x14ac:dyDescent="0.2">
      <c r="A34" s="15" t="s">
        <v>263</v>
      </c>
      <c r="B34" s="15" t="s">
        <v>28</v>
      </c>
    </row>
    <row r="35" spans="1:3" ht="48" x14ac:dyDescent="0.2">
      <c r="A35" s="15" t="s">
        <v>56</v>
      </c>
      <c r="B35" s="15" t="s">
        <v>27</v>
      </c>
      <c r="C35" s="1" t="s">
        <v>119</v>
      </c>
    </row>
  </sheetData>
  <sortState xmlns:xlrd2="http://schemas.microsoft.com/office/spreadsheetml/2017/richdata2" ref="A3:C35">
    <sortCondition ref="A3:A35"/>
  </sortState>
  <mergeCells count="1">
    <mergeCell ref="A1:C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C30"/>
  <sheetViews>
    <sheetView zoomScale="82" zoomScaleNormal="82" workbookViewId="0">
      <selection activeCell="N18" sqref="N18"/>
    </sheetView>
  </sheetViews>
  <sheetFormatPr baseColWidth="10" defaultColWidth="8.83203125" defaultRowHeight="15" x14ac:dyDescent="0.2"/>
  <cols>
    <col min="1" max="1" width="8.83203125" style="15"/>
    <col min="2" max="2" width="27" style="15" customWidth="1"/>
    <col min="3" max="3" width="35.83203125" style="1" customWidth="1"/>
  </cols>
  <sheetData>
    <row r="1" spans="1:3" s="7" customFormat="1" x14ac:dyDescent="0.2">
      <c r="A1" s="13" t="s">
        <v>133</v>
      </c>
      <c r="B1" s="13"/>
    </row>
    <row r="2" spans="1:3" s="2" customFormat="1" ht="16" x14ac:dyDescent="0.2">
      <c r="A2" s="14" t="s">
        <v>1</v>
      </c>
      <c r="B2" s="14" t="s">
        <v>236</v>
      </c>
      <c r="C2" s="3" t="s">
        <v>3</v>
      </c>
    </row>
    <row r="3" spans="1:3" ht="48" x14ac:dyDescent="0.2">
      <c r="A3" s="15" t="s">
        <v>14</v>
      </c>
      <c r="B3" s="15" t="s">
        <v>234</v>
      </c>
      <c r="C3" s="1" t="s">
        <v>147</v>
      </c>
    </row>
    <row r="4" spans="1:3" x14ac:dyDescent="0.2">
      <c r="A4" s="15" t="s">
        <v>67</v>
      </c>
      <c r="B4" s="15" t="s">
        <v>27</v>
      </c>
    </row>
    <row r="5" spans="1:3" ht="48" x14ac:dyDescent="0.2">
      <c r="A5" s="15" t="s">
        <v>10</v>
      </c>
      <c r="B5" s="15" t="s">
        <v>234</v>
      </c>
      <c r="C5" s="1" t="s">
        <v>150</v>
      </c>
    </row>
    <row r="6" spans="1:3" ht="32" x14ac:dyDescent="0.2">
      <c r="A6" s="15" t="s">
        <v>134</v>
      </c>
      <c r="B6" s="15" t="s">
        <v>28</v>
      </c>
      <c r="C6" s="1" t="s">
        <v>139</v>
      </c>
    </row>
    <row r="7" spans="1:3" ht="32" x14ac:dyDescent="0.2">
      <c r="A7" s="15" t="s">
        <v>50</v>
      </c>
      <c r="B7" s="15" t="s">
        <v>28</v>
      </c>
      <c r="C7" s="1" t="s">
        <v>138</v>
      </c>
    </row>
    <row r="8" spans="1:3" x14ac:dyDescent="0.2">
      <c r="A8" s="15" t="s">
        <v>259</v>
      </c>
      <c r="B8" s="15" t="s">
        <v>234</v>
      </c>
    </row>
    <row r="9" spans="1:3" ht="16" x14ac:dyDescent="0.2">
      <c r="A9" s="15" t="s">
        <v>11</v>
      </c>
      <c r="B9" s="15" t="s">
        <v>28</v>
      </c>
      <c r="C9" s="1" t="s">
        <v>144</v>
      </c>
    </row>
    <row r="10" spans="1:3" ht="16" x14ac:dyDescent="0.2">
      <c r="A10" s="15" t="s">
        <v>256</v>
      </c>
      <c r="B10" s="15" t="s">
        <v>235</v>
      </c>
      <c r="C10" s="1" t="s">
        <v>265</v>
      </c>
    </row>
    <row r="11" spans="1:3" ht="32" x14ac:dyDescent="0.2">
      <c r="A11" s="15" t="s">
        <v>12</v>
      </c>
      <c r="B11" s="15" t="s">
        <v>234</v>
      </c>
      <c r="C11" s="1" t="s">
        <v>155</v>
      </c>
    </row>
    <row r="12" spans="1:3" ht="32" x14ac:dyDescent="0.2">
      <c r="A12" s="15" t="s">
        <v>13</v>
      </c>
      <c r="B12" s="15" t="s">
        <v>214</v>
      </c>
      <c r="C12" s="1" t="s">
        <v>154</v>
      </c>
    </row>
    <row r="13" spans="1:3" ht="16" x14ac:dyDescent="0.2">
      <c r="A13" s="15" t="s">
        <v>60</v>
      </c>
      <c r="B13" s="15" t="s">
        <v>235</v>
      </c>
      <c r="C13" s="1" t="s">
        <v>145</v>
      </c>
    </row>
    <row r="14" spans="1:3" ht="16" x14ac:dyDescent="0.2">
      <c r="A14" s="15" t="s">
        <v>15</v>
      </c>
      <c r="B14" s="15" t="s">
        <v>28</v>
      </c>
      <c r="C14" s="1" t="s">
        <v>159</v>
      </c>
    </row>
    <row r="15" spans="1:3" x14ac:dyDescent="0.2">
      <c r="A15" s="15" t="s">
        <v>258</v>
      </c>
      <c r="B15" s="15" t="s">
        <v>28</v>
      </c>
    </row>
    <row r="16" spans="1:3" ht="32" x14ac:dyDescent="0.2">
      <c r="A16" s="15" t="s">
        <v>71</v>
      </c>
      <c r="B16" s="15" t="s">
        <v>235</v>
      </c>
      <c r="C16" s="1" t="s">
        <v>156</v>
      </c>
    </row>
    <row r="17" spans="1:3" ht="16" x14ac:dyDescent="0.2">
      <c r="A17" s="15" t="s">
        <v>17</v>
      </c>
      <c r="B17" s="15" t="s">
        <v>27</v>
      </c>
      <c r="C17" s="1" t="s">
        <v>140</v>
      </c>
    </row>
    <row r="18" spans="1:3" ht="32" x14ac:dyDescent="0.2">
      <c r="A18" s="15" t="s">
        <v>16</v>
      </c>
      <c r="B18" s="15" t="s">
        <v>28</v>
      </c>
      <c r="C18" s="1" t="s">
        <v>141</v>
      </c>
    </row>
    <row r="19" spans="1:3" ht="48" x14ac:dyDescent="0.2">
      <c r="A19" s="15" t="s">
        <v>19</v>
      </c>
      <c r="B19" s="15" t="s">
        <v>235</v>
      </c>
      <c r="C19" s="1" t="s">
        <v>153</v>
      </c>
    </row>
    <row r="20" spans="1:3" ht="48" x14ac:dyDescent="0.2">
      <c r="A20" s="15" t="s">
        <v>23</v>
      </c>
      <c r="B20" s="15" t="s">
        <v>214</v>
      </c>
      <c r="C20" s="1" t="s">
        <v>152</v>
      </c>
    </row>
    <row r="21" spans="1:3" x14ac:dyDescent="0.2">
      <c r="A21" s="15" t="s">
        <v>261</v>
      </c>
      <c r="B21" s="15" t="s">
        <v>28</v>
      </c>
    </row>
    <row r="22" spans="1:3" ht="16" x14ac:dyDescent="0.2">
      <c r="A22" s="15" t="s">
        <v>18</v>
      </c>
      <c r="B22" s="15" t="s">
        <v>28</v>
      </c>
      <c r="C22" s="1" t="s">
        <v>151</v>
      </c>
    </row>
    <row r="23" spans="1:3" ht="48" x14ac:dyDescent="0.2">
      <c r="A23" s="15" t="s">
        <v>22</v>
      </c>
      <c r="B23" s="15" t="s">
        <v>28</v>
      </c>
      <c r="C23" s="1" t="s">
        <v>142</v>
      </c>
    </row>
    <row r="24" spans="1:3" ht="64" x14ac:dyDescent="0.2">
      <c r="A24" s="15" t="s">
        <v>20</v>
      </c>
      <c r="B24" s="15" t="s">
        <v>27</v>
      </c>
      <c r="C24" s="1" t="s">
        <v>146</v>
      </c>
    </row>
    <row r="25" spans="1:3" ht="48" x14ac:dyDescent="0.2">
      <c r="A25" s="15" t="s">
        <v>21</v>
      </c>
      <c r="B25" s="15" t="s">
        <v>28</v>
      </c>
      <c r="C25" s="1" t="s">
        <v>143</v>
      </c>
    </row>
    <row r="26" spans="1:3" ht="48" x14ac:dyDescent="0.2">
      <c r="A26" s="15" t="s">
        <v>26</v>
      </c>
      <c r="B26" s="15" t="s">
        <v>27</v>
      </c>
      <c r="C26" s="1" t="s">
        <v>148</v>
      </c>
    </row>
    <row r="27" spans="1:3" ht="48" x14ac:dyDescent="0.2">
      <c r="A27" s="15" t="s">
        <v>24</v>
      </c>
      <c r="B27" s="15" t="s">
        <v>27</v>
      </c>
      <c r="C27" s="1" t="s">
        <v>157</v>
      </c>
    </row>
    <row r="28" spans="1:3" ht="32" x14ac:dyDescent="0.2">
      <c r="A28" s="15" t="s">
        <v>25</v>
      </c>
      <c r="B28" s="15" t="s">
        <v>235</v>
      </c>
      <c r="C28" s="1" t="s">
        <v>158</v>
      </c>
    </row>
    <row r="29" spans="1:3" x14ac:dyDescent="0.2">
      <c r="A29" s="15" t="s">
        <v>263</v>
      </c>
      <c r="B29" s="15" t="s">
        <v>214</v>
      </c>
    </row>
    <row r="30" spans="1:3" ht="32" x14ac:dyDescent="0.2">
      <c r="A30" s="15" t="s">
        <v>56</v>
      </c>
      <c r="B30" s="15" t="s">
        <v>28</v>
      </c>
      <c r="C30" s="1" t="s">
        <v>149</v>
      </c>
    </row>
  </sheetData>
  <sortState xmlns:xlrd2="http://schemas.microsoft.com/office/spreadsheetml/2017/richdata2" ref="A3:C30">
    <sortCondition ref="A3:A30"/>
  </sortState>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F31"/>
  <sheetViews>
    <sheetView zoomScale="80" zoomScaleNormal="80" workbookViewId="0">
      <selection activeCell="D9" sqref="D9"/>
    </sheetView>
  </sheetViews>
  <sheetFormatPr baseColWidth="10" defaultColWidth="8.83203125" defaultRowHeight="15" x14ac:dyDescent="0.2"/>
  <cols>
    <col min="1" max="1" width="8.83203125" style="15"/>
    <col min="2" max="2" width="11.83203125" style="15" customWidth="1"/>
    <col min="3" max="3" width="53.1640625" style="26" customWidth="1"/>
    <col min="4" max="4" width="11.83203125" customWidth="1"/>
  </cols>
  <sheetData>
    <row r="1" spans="1:6" s="2" customFormat="1" ht="18" customHeight="1" x14ac:dyDescent="0.2">
      <c r="A1" s="31" t="s">
        <v>250</v>
      </c>
      <c r="B1" s="31"/>
      <c r="C1" s="31"/>
      <c r="E1" s="7" t="s">
        <v>239</v>
      </c>
      <c r="F1" s="7">
        <f>COUNTIF(B3:B44,"Yes")</f>
        <v>1</v>
      </c>
    </row>
    <row r="2" spans="1:6" s="2" customFormat="1" ht="16" x14ac:dyDescent="0.2">
      <c r="A2" s="14" t="s">
        <v>1</v>
      </c>
      <c r="B2" s="14" t="s">
        <v>9</v>
      </c>
      <c r="C2" s="24" t="s">
        <v>3</v>
      </c>
      <c r="E2" s="7" t="s">
        <v>245</v>
      </c>
      <c r="F2" s="7">
        <f>COUNTIF(B3:B44,"No")</f>
        <v>28</v>
      </c>
    </row>
    <row r="3" spans="1:6" ht="16" x14ac:dyDescent="0.2">
      <c r="A3" s="15" t="s">
        <v>14</v>
      </c>
      <c r="B3" s="15" t="s">
        <v>27</v>
      </c>
      <c r="C3" s="25" t="s">
        <v>175</v>
      </c>
    </row>
    <row r="4" spans="1:6" ht="32" x14ac:dyDescent="0.2">
      <c r="A4" s="15" t="s">
        <v>67</v>
      </c>
      <c r="B4" s="15" t="s">
        <v>27</v>
      </c>
      <c r="C4" s="25" t="s">
        <v>174</v>
      </c>
    </row>
    <row r="5" spans="1:6" ht="16" x14ac:dyDescent="0.2">
      <c r="A5" s="15" t="s">
        <v>10</v>
      </c>
      <c r="B5" s="15" t="s">
        <v>27</v>
      </c>
      <c r="C5" s="25" t="s">
        <v>176</v>
      </c>
    </row>
    <row r="6" spans="1:6" ht="32" x14ac:dyDescent="0.2">
      <c r="A6" s="15" t="s">
        <v>134</v>
      </c>
      <c r="B6" s="15" t="s">
        <v>27</v>
      </c>
      <c r="C6" s="25" t="s">
        <v>177</v>
      </c>
    </row>
    <row r="7" spans="1:6" ht="48" x14ac:dyDescent="0.2">
      <c r="A7" s="15" t="s">
        <v>50</v>
      </c>
      <c r="B7" s="15" t="s">
        <v>27</v>
      </c>
      <c r="C7" s="25" t="s">
        <v>178</v>
      </c>
    </row>
    <row r="8" spans="1:6" x14ac:dyDescent="0.2">
      <c r="A8" s="15" t="s">
        <v>259</v>
      </c>
      <c r="B8" s="15" t="s">
        <v>27</v>
      </c>
      <c r="C8" s="25"/>
    </row>
    <row r="9" spans="1:6" ht="16" x14ac:dyDescent="0.2">
      <c r="A9" s="15" t="s">
        <v>11</v>
      </c>
      <c r="B9" s="15" t="s">
        <v>27</v>
      </c>
      <c r="C9" s="25" t="s">
        <v>164</v>
      </c>
    </row>
    <row r="10" spans="1:6" ht="16" x14ac:dyDescent="0.2">
      <c r="A10" s="15" t="s">
        <v>52</v>
      </c>
      <c r="B10" s="15" t="s">
        <v>27</v>
      </c>
      <c r="C10" s="25" t="s">
        <v>167</v>
      </c>
    </row>
    <row r="11" spans="1:6" ht="16" x14ac:dyDescent="0.2">
      <c r="A11" s="15" t="s">
        <v>53</v>
      </c>
      <c r="B11" s="15" t="s">
        <v>27</v>
      </c>
      <c r="C11" s="25" t="s">
        <v>181</v>
      </c>
    </row>
    <row r="12" spans="1:6" x14ac:dyDescent="0.2">
      <c r="A12" s="15" t="s">
        <v>256</v>
      </c>
      <c r="B12" s="15" t="s">
        <v>27</v>
      </c>
      <c r="C12" s="25"/>
    </row>
    <row r="13" spans="1:6" ht="32" x14ac:dyDescent="0.2">
      <c r="A13" s="15" t="s">
        <v>12</v>
      </c>
      <c r="B13" s="15" t="s">
        <v>27</v>
      </c>
      <c r="C13" s="25" t="s">
        <v>165</v>
      </c>
    </row>
    <row r="14" spans="1:6" ht="80" x14ac:dyDescent="0.2">
      <c r="A14" s="15" t="s">
        <v>13</v>
      </c>
      <c r="B14" s="15" t="s">
        <v>27</v>
      </c>
      <c r="C14" s="25" t="s">
        <v>182</v>
      </c>
    </row>
    <row r="15" spans="1:6" ht="32" x14ac:dyDescent="0.2">
      <c r="A15" s="15" t="s">
        <v>60</v>
      </c>
      <c r="B15" s="15" t="s">
        <v>27</v>
      </c>
      <c r="C15" s="25" t="s">
        <v>171</v>
      </c>
    </row>
    <row r="16" spans="1:6" ht="32" x14ac:dyDescent="0.2">
      <c r="A16" s="15" t="s">
        <v>15</v>
      </c>
      <c r="B16" s="15" t="s">
        <v>27</v>
      </c>
      <c r="C16" s="25" t="s">
        <v>169</v>
      </c>
    </row>
    <row r="17" spans="1:3" x14ac:dyDescent="0.2">
      <c r="A17" s="15" t="s">
        <v>258</v>
      </c>
      <c r="B17" s="15" t="s">
        <v>27</v>
      </c>
      <c r="C17" s="25"/>
    </row>
    <row r="18" spans="1:3" ht="16" x14ac:dyDescent="0.2">
      <c r="A18" s="15" t="s">
        <v>71</v>
      </c>
      <c r="B18" s="15" t="s">
        <v>27</v>
      </c>
      <c r="C18" s="25" t="s">
        <v>184</v>
      </c>
    </row>
    <row r="19" spans="1:3" ht="32" x14ac:dyDescent="0.2">
      <c r="A19" s="15" t="s">
        <v>17</v>
      </c>
      <c r="B19" s="15" t="s">
        <v>27</v>
      </c>
      <c r="C19" s="25" t="s">
        <v>166</v>
      </c>
    </row>
    <row r="20" spans="1:3" ht="16" x14ac:dyDescent="0.2">
      <c r="A20" s="15" t="s">
        <v>16</v>
      </c>
      <c r="B20" s="15" t="s">
        <v>27</v>
      </c>
      <c r="C20" s="25" t="s">
        <v>168</v>
      </c>
    </row>
    <row r="21" spans="1:3" ht="32" x14ac:dyDescent="0.2">
      <c r="A21" s="15" t="s">
        <v>19</v>
      </c>
      <c r="B21" s="15" t="s">
        <v>27</v>
      </c>
      <c r="C21" s="25" t="s">
        <v>160</v>
      </c>
    </row>
    <row r="22" spans="1:3" ht="32" x14ac:dyDescent="0.2">
      <c r="A22" s="15" t="s">
        <v>23</v>
      </c>
      <c r="B22" s="15" t="s">
        <v>27</v>
      </c>
      <c r="C22" s="25" t="s">
        <v>162</v>
      </c>
    </row>
    <row r="23" spans="1:3" x14ac:dyDescent="0.2">
      <c r="A23" s="15" t="s">
        <v>261</v>
      </c>
      <c r="B23" s="15" t="s">
        <v>27</v>
      </c>
      <c r="C23" s="25"/>
    </row>
    <row r="24" spans="1:3" ht="32" x14ac:dyDescent="0.2">
      <c r="A24" s="15" t="s">
        <v>18</v>
      </c>
      <c r="B24" s="15" t="s">
        <v>27</v>
      </c>
      <c r="C24" s="25" t="s">
        <v>172</v>
      </c>
    </row>
    <row r="25" spans="1:3" ht="32" x14ac:dyDescent="0.2">
      <c r="A25" s="15" t="s">
        <v>22</v>
      </c>
      <c r="B25" s="15" t="s">
        <v>28</v>
      </c>
      <c r="C25" s="25" t="s">
        <v>161</v>
      </c>
    </row>
    <row r="26" spans="1:3" ht="32" x14ac:dyDescent="0.2">
      <c r="A26" s="15" t="s">
        <v>20</v>
      </c>
      <c r="B26" s="15" t="s">
        <v>27</v>
      </c>
      <c r="C26" s="25" t="s">
        <v>183</v>
      </c>
    </row>
    <row r="27" spans="1:3" ht="32" x14ac:dyDescent="0.2">
      <c r="A27" s="15" t="s">
        <v>21</v>
      </c>
      <c r="B27" s="15" t="s">
        <v>27</v>
      </c>
      <c r="C27" s="25" t="s">
        <v>163</v>
      </c>
    </row>
    <row r="28" spans="1:3" ht="32" x14ac:dyDescent="0.2">
      <c r="A28" s="15" t="s">
        <v>26</v>
      </c>
      <c r="B28" s="15" t="s">
        <v>27</v>
      </c>
      <c r="C28" s="25" t="s">
        <v>180</v>
      </c>
    </row>
    <row r="29" spans="1:3" ht="16" x14ac:dyDescent="0.2">
      <c r="A29" s="15" t="s">
        <v>24</v>
      </c>
      <c r="B29" s="15" t="s">
        <v>27</v>
      </c>
      <c r="C29" s="25" t="s">
        <v>173</v>
      </c>
    </row>
    <row r="30" spans="1:3" ht="16" x14ac:dyDescent="0.2">
      <c r="A30" s="15" t="s">
        <v>25</v>
      </c>
      <c r="B30" s="15" t="s">
        <v>27</v>
      </c>
      <c r="C30" s="25" t="s">
        <v>170</v>
      </c>
    </row>
    <row r="31" spans="1:3" ht="32" x14ac:dyDescent="0.2">
      <c r="A31" s="15" t="s">
        <v>56</v>
      </c>
      <c r="B31" s="15" t="s">
        <v>27</v>
      </c>
      <c r="C31" s="25" t="s">
        <v>179</v>
      </c>
    </row>
  </sheetData>
  <sortState xmlns:xlrd2="http://schemas.microsoft.com/office/spreadsheetml/2017/richdata2" ref="A3:C31">
    <sortCondition ref="A3:A31"/>
  </sortState>
  <mergeCells count="1">
    <mergeCell ref="A1:C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G33"/>
  <sheetViews>
    <sheetView zoomScale="84" zoomScaleNormal="84" workbookViewId="0">
      <selection activeCell="Q8" sqref="Q8"/>
    </sheetView>
  </sheetViews>
  <sheetFormatPr baseColWidth="10" defaultColWidth="8.83203125" defaultRowHeight="15" x14ac:dyDescent="0.2"/>
  <cols>
    <col min="1" max="1" width="8.83203125" style="15"/>
    <col min="2" max="2" width="16.33203125" style="12" customWidth="1"/>
    <col min="3" max="3" width="13" style="12" customWidth="1"/>
    <col min="4" max="4" width="46.1640625" style="1" customWidth="1"/>
  </cols>
  <sheetData>
    <row r="1" spans="1:7" s="7" customFormat="1" x14ac:dyDescent="0.2">
      <c r="A1" s="13" t="s">
        <v>185</v>
      </c>
      <c r="B1" s="10"/>
      <c r="C1" s="10"/>
      <c r="D1" s="8"/>
    </row>
    <row r="2" spans="1:7" s="2" customFormat="1" ht="16" x14ac:dyDescent="0.2">
      <c r="A2" s="14" t="s">
        <v>1</v>
      </c>
      <c r="B2" s="11" t="s">
        <v>186</v>
      </c>
      <c r="C2" s="11" t="s">
        <v>195</v>
      </c>
      <c r="D2" s="3" t="s">
        <v>3</v>
      </c>
      <c r="F2" s="7" t="s">
        <v>186</v>
      </c>
      <c r="G2" s="7"/>
    </row>
    <row r="3" spans="1:7" ht="48" x14ac:dyDescent="0.2">
      <c r="A3" s="15" t="s">
        <v>14</v>
      </c>
      <c r="B3" s="12">
        <v>3</v>
      </c>
      <c r="C3" s="12" t="s">
        <v>239</v>
      </c>
      <c r="D3" s="1" t="s">
        <v>198</v>
      </c>
      <c r="F3" s="9" t="s">
        <v>251</v>
      </c>
      <c r="G3" s="9">
        <f>COUNTIF(B$3:B$44,1)</f>
        <v>16</v>
      </c>
    </row>
    <row r="4" spans="1:7" x14ac:dyDescent="0.2">
      <c r="A4" s="15" t="s">
        <v>67</v>
      </c>
      <c r="B4" s="12">
        <v>2</v>
      </c>
      <c r="C4" s="12" t="s">
        <v>28</v>
      </c>
      <c r="F4" s="9" t="s">
        <v>252</v>
      </c>
      <c r="G4" s="9">
        <f>COUNTIF(B$3:B$44,2)</f>
        <v>13</v>
      </c>
    </row>
    <row r="5" spans="1:7" ht="16" x14ac:dyDescent="0.2">
      <c r="A5" s="15" t="s">
        <v>10</v>
      </c>
      <c r="B5" s="12">
        <v>1</v>
      </c>
      <c r="C5" s="12" t="s">
        <v>27</v>
      </c>
      <c r="D5" s="1" t="s">
        <v>196</v>
      </c>
      <c r="F5" s="9" t="s">
        <v>254</v>
      </c>
      <c r="G5" s="9">
        <f>COUNTIF(B$3:B$44,3)</f>
        <v>2</v>
      </c>
    </row>
    <row r="6" spans="1:7" ht="48" x14ac:dyDescent="0.2">
      <c r="A6" s="15" t="s">
        <v>50</v>
      </c>
      <c r="B6" s="12">
        <v>1</v>
      </c>
      <c r="C6" s="12" t="s">
        <v>28</v>
      </c>
      <c r="D6" s="1" t="s">
        <v>197</v>
      </c>
    </row>
    <row r="7" spans="1:7" x14ac:dyDescent="0.2">
      <c r="A7" s="15" t="s">
        <v>259</v>
      </c>
      <c r="B7" s="12">
        <v>1</v>
      </c>
      <c r="C7" s="12" t="s">
        <v>28</v>
      </c>
    </row>
    <row r="8" spans="1:7" ht="32" x14ac:dyDescent="0.2">
      <c r="A8" s="15" t="s">
        <v>11</v>
      </c>
      <c r="B8" s="12">
        <v>2</v>
      </c>
      <c r="D8" s="1" t="s">
        <v>210</v>
      </c>
    </row>
    <row r="9" spans="1:7" ht="16" x14ac:dyDescent="0.2">
      <c r="A9" s="15" t="s">
        <v>52</v>
      </c>
      <c r="B9" s="12">
        <v>2</v>
      </c>
      <c r="C9" s="12" t="s">
        <v>28</v>
      </c>
      <c r="D9" s="1" t="s">
        <v>187</v>
      </c>
    </row>
    <row r="10" spans="1:7" ht="32" x14ac:dyDescent="0.2">
      <c r="A10" s="15" t="s">
        <v>53</v>
      </c>
      <c r="B10" s="12">
        <v>2</v>
      </c>
      <c r="C10" s="12" t="s">
        <v>28</v>
      </c>
      <c r="D10" s="1" t="s">
        <v>206</v>
      </c>
    </row>
    <row r="11" spans="1:7" x14ac:dyDescent="0.2">
      <c r="A11" s="15" t="s">
        <v>256</v>
      </c>
      <c r="B11" s="12">
        <v>2</v>
      </c>
      <c r="C11" s="12" t="s">
        <v>28</v>
      </c>
    </row>
    <row r="12" spans="1:7" ht="48" x14ac:dyDescent="0.2">
      <c r="A12" s="15" t="s">
        <v>12</v>
      </c>
      <c r="B12" s="12">
        <v>1</v>
      </c>
      <c r="C12" s="12" t="s">
        <v>28</v>
      </c>
      <c r="D12" s="1" t="s">
        <v>194</v>
      </c>
    </row>
    <row r="13" spans="1:7" ht="32" x14ac:dyDescent="0.2">
      <c r="A13" s="15" t="s">
        <v>13</v>
      </c>
      <c r="B13" s="12">
        <v>2</v>
      </c>
      <c r="C13" s="12" t="s">
        <v>239</v>
      </c>
      <c r="D13" s="1" t="s">
        <v>199</v>
      </c>
    </row>
    <row r="14" spans="1:7" ht="32" x14ac:dyDescent="0.2">
      <c r="A14" s="15" t="s">
        <v>60</v>
      </c>
      <c r="B14" s="12">
        <v>2</v>
      </c>
      <c r="C14" s="12" t="s">
        <v>239</v>
      </c>
      <c r="D14" s="1" t="s">
        <v>202</v>
      </c>
    </row>
    <row r="15" spans="1:7" ht="32" x14ac:dyDescent="0.2">
      <c r="A15" s="15" t="s">
        <v>15</v>
      </c>
      <c r="B15" s="12">
        <v>1</v>
      </c>
      <c r="C15" s="12" t="s">
        <v>28</v>
      </c>
      <c r="D15" s="1" t="s">
        <v>204</v>
      </c>
    </row>
    <row r="16" spans="1:7" x14ac:dyDescent="0.2">
      <c r="A16" s="15" t="s">
        <v>258</v>
      </c>
      <c r="B16" s="12">
        <v>1</v>
      </c>
      <c r="C16" s="12" t="s">
        <v>28</v>
      </c>
    </row>
    <row r="17" spans="1:4" ht="16" x14ac:dyDescent="0.2">
      <c r="A17" s="15" t="s">
        <v>260</v>
      </c>
      <c r="B17" s="12">
        <v>1</v>
      </c>
      <c r="C17" s="12" t="s">
        <v>28</v>
      </c>
      <c r="D17" s="1" t="s">
        <v>268</v>
      </c>
    </row>
    <row r="18" spans="1:4" ht="16" x14ac:dyDescent="0.2">
      <c r="A18" s="15" t="s">
        <v>71</v>
      </c>
      <c r="B18" s="12">
        <v>1</v>
      </c>
      <c r="C18" s="12" t="s">
        <v>28</v>
      </c>
      <c r="D18" s="1" t="s">
        <v>193</v>
      </c>
    </row>
    <row r="19" spans="1:4" ht="16" x14ac:dyDescent="0.2">
      <c r="A19" s="15" t="s">
        <v>17</v>
      </c>
      <c r="B19" s="12">
        <v>2</v>
      </c>
      <c r="D19" s="1" t="s">
        <v>192</v>
      </c>
    </row>
    <row r="20" spans="1:4" ht="64" x14ac:dyDescent="0.2">
      <c r="A20" s="15" t="s">
        <v>16</v>
      </c>
      <c r="B20" s="12">
        <v>2</v>
      </c>
      <c r="C20" s="12" t="s">
        <v>28</v>
      </c>
      <c r="D20" s="1" t="s">
        <v>200</v>
      </c>
    </row>
    <row r="21" spans="1:4" ht="32" x14ac:dyDescent="0.2">
      <c r="A21" s="15" t="s">
        <v>19</v>
      </c>
      <c r="B21" s="12">
        <v>2</v>
      </c>
      <c r="C21" s="12" t="s">
        <v>28</v>
      </c>
      <c r="D21" s="1" t="s">
        <v>188</v>
      </c>
    </row>
    <row r="22" spans="1:4" ht="48" x14ac:dyDescent="0.2">
      <c r="A22" s="15" t="s">
        <v>23</v>
      </c>
      <c r="B22" s="12">
        <v>1</v>
      </c>
      <c r="C22" s="12" t="s">
        <v>28</v>
      </c>
      <c r="D22" s="1" t="s">
        <v>189</v>
      </c>
    </row>
    <row r="23" spans="1:4" x14ac:dyDescent="0.2">
      <c r="A23" s="15" t="s">
        <v>261</v>
      </c>
      <c r="B23" s="12">
        <v>1</v>
      </c>
      <c r="C23" s="12" t="s">
        <v>28</v>
      </c>
    </row>
    <row r="24" spans="1:4" ht="32" x14ac:dyDescent="0.2">
      <c r="A24" s="15" t="s">
        <v>18</v>
      </c>
      <c r="B24" s="12">
        <v>1</v>
      </c>
      <c r="D24" s="1" t="s">
        <v>201</v>
      </c>
    </row>
    <row r="25" spans="1:4" ht="32" x14ac:dyDescent="0.2">
      <c r="A25" s="15" t="s">
        <v>22</v>
      </c>
      <c r="B25" s="12">
        <v>1</v>
      </c>
      <c r="C25" s="12" t="s">
        <v>28</v>
      </c>
      <c r="D25" s="1" t="s">
        <v>191</v>
      </c>
    </row>
    <row r="26" spans="1:4" ht="48" x14ac:dyDescent="0.2">
      <c r="A26" s="15" t="s">
        <v>20</v>
      </c>
      <c r="B26" s="12">
        <v>1</v>
      </c>
      <c r="C26" s="12" t="s">
        <v>28</v>
      </c>
      <c r="D26" s="1" t="s">
        <v>208</v>
      </c>
    </row>
    <row r="27" spans="1:4" x14ac:dyDescent="0.2">
      <c r="A27" s="15" t="s">
        <v>257</v>
      </c>
      <c r="B27" s="12">
        <v>2</v>
      </c>
      <c r="C27" s="12" t="s">
        <v>28</v>
      </c>
    </row>
    <row r="28" spans="1:4" ht="32" x14ac:dyDescent="0.2">
      <c r="A28" s="15" t="s">
        <v>21</v>
      </c>
      <c r="B28" s="12">
        <v>2</v>
      </c>
      <c r="C28" s="12" t="s">
        <v>28</v>
      </c>
      <c r="D28" s="1" t="s">
        <v>190</v>
      </c>
    </row>
    <row r="29" spans="1:4" ht="32" x14ac:dyDescent="0.2">
      <c r="A29" s="15" t="s">
        <v>26</v>
      </c>
      <c r="B29" s="12">
        <v>3</v>
      </c>
      <c r="D29" s="1" t="s">
        <v>203</v>
      </c>
    </row>
    <row r="30" spans="1:4" ht="32" x14ac:dyDescent="0.2">
      <c r="A30" s="15" t="s">
        <v>24</v>
      </c>
      <c r="B30" s="12">
        <v>2</v>
      </c>
      <c r="C30" s="12" t="s">
        <v>28</v>
      </c>
      <c r="D30" s="1" t="s">
        <v>205</v>
      </c>
    </row>
    <row r="31" spans="1:4" ht="16" x14ac:dyDescent="0.2">
      <c r="A31" s="15" t="s">
        <v>25</v>
      </c>
      <c r="B31" s="12">
        <v>1</v>
      </c>
      <c r="C31" s="12" t="s">
        <v>28</v>
      </c>
      <c r="D31" s="1" t="s">
        <v>209</v>
      </c>
    </row>
    <row r="32" spans="1:4" x14ac:dyDescent="0.2">
      <c r="A32" s="15" t="s">
        <v>263</v>
      </c>
      <c r="B32" s="12">
        <v>1</v>
      </c>
      <c r="C32" s="12" t="s">
        <v>28</v>
      </c>
    </row>
    <row r="33" spans="1:4" ht="48" x14ac:dyDescent="0.2">
      <c r="A33" s="15" t="s">
        <v>56</v>
      </c>
      <c r="B33" s="12">
        <v>1</v>
      </c>
      <c r="C33" s="12" t="s">
        <v>28</v>
      </c>
      <c r="D33" s="1" t="s">
        <v>207</v>
      </c>
    </row>
  </sheetData>
  <sortState xmlns:xlrd2="http://schemas.microsoft.com/office/spreadsheetml/2017/richdata2" ref="A3:D33">
    <sortCondition ref="A3:A33"/>
  </sortState>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Introduction</vt:lpstr>
      <vt:lpstr>1</vt:lpstr>
      <vt:lpstr>2</vt:lpstr>
      <vt:lpstr>3</vt:lpstr>
      <vt:lpstr>4</vt:lpstr>
      <vt:lpstr>5</vt:lpstr>
      <vt:lpstr>6</vt:lpstr>
      <vt:lpstr>7</vt:lpstr>
      <vt:lpstr>8</vt:lpstr>
      <vt:lpstr>9</vt:lpstr>
      <vt:lpstr>10</vt:lpstr>
      <vt:lpstr>6data</vt:lpstr>
    </vt:vector>
  </TitlesOfParts>
  <Company>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CZAJKOWSKI, JESSICA (DNR)</dc:creator>
  <cp:lastModifiedBy>Microsoft Office User</cp:lastModifiedBy>
  <dcterms:created xsi:type="dcterms:W3CDTF">2023-04-21T14:51:19Z</dcterms:created>
  <dcterms:modified xsi:type="dcterms:W3CDTF">2023-06-29T16:44:49Z</dcterms:modified>
</cp:coreProperties>
</file>